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5" activeTab="14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  <sheet name="省1" sheetId="17" r:id="rId17"/>
    <sheet name="省2" sheetId="18" r:id="rId18"/>
    <sheet name="区域中心城市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<sst xmlns="http://schemas.openxmlformats.org/spreadsheetml/2006/main" count="689" uniqueCount="438">
  <si>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</si>
  <si>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</si>
  <si>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</si>
  <si>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</si>
  <si>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</si>
  <si>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</si>
  <si>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</si>
  <si>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</si>
  <si>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</si>
  <si>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规模工业增加值</t>
  </si>
  <si>
    <t>固定资产投资</t>
  </si>
  <si>
    <t>社会消费品零售总额</t>
  </si>
  <si>
    <t>万吨</t>
  </si>
  <si>
    <t>指标</t>
  </si>
  <si>
    <t>交通运输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</si>
  <si>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</si>
  <si>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</si>
  <si>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</si>
  <si>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</si>
  <si>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</si>
  <si>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</si>
  <si>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</si>
  <si>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</si>
  <si>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</si>
  <si>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</si>
  <si>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</si>
  <si>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</si>
  <si>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</si>
  <si>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</si>
  <si>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</si>
  <si>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</si>
  <si>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</si>
  <si>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</si>
  <si>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</si>
  <si>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社会消费品零售额</t>
  </si>
  <si>
    <t>湖南岳阳</t>
  </si>
  <si>
    <t>安徽芜湖</t>
  </si>
  <si>
    <t>单位：%</t>
  </si>
  <si>
    <t>机械行业中：电子及光伏行业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</si>
  <si>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</si>
  <si>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</si>
  <si>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</si>
  <si>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</si>
  <si>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</si>
  <si>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</si>
  <si>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</si>
  <si>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</si>
  <si>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</si>
  <si>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</si>
  <si>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</si>
  <si>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 xml:space="preserve">    其中：税收收入</t>
  </si>
  <si>
    <t xml:space="preserve">          非税收入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</si>
  <si>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</si>
  <si>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</si>
  <si>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</si>
  <si>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</si>
  <si>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</si>
  <si>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</si>
  <si>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</si>
  <si>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</si>
  <si>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</si>
  <si>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</si>
  <si>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</si>
  <si>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</si>
  <si>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</si>
  <si>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</si>
  <si>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</si>
  <si>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</si>
  <si>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</si>
  <si>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</si>
  <si>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</si>
  <si>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</si>
  <si>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</si>
  <si>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</si>
  <si>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</si>
  <si>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</si>
  <si>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</si>
  <si>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</si>
  <si>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</si>
  <si>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</si>
  <si>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</si>
  <si>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</si>
  <si>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</si>
  <si>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</si>
  <si>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</si>
  <si>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</si>
  <si>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</si>
  <si>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</si>
  <si>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</si>
  <si>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</si>
  <si>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</si>
  <si>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</si>
  <si>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</si>
  <si>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</si>
  <si>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</si>
  <si>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</si>
  <si>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</si>
  <si>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</si>
  <si>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</si>
  <si>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</si>
  <si>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</si>
  <si>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</si>
  <si>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</si>
  <si>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</si>
  <si>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</si>
  <si>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</si>
  <si>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</si>
  <si>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</si>
  <si>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总量</t>
  </si>
  <si>
    <t>园区占规模工业比重</t>
  </si>
  <si>
    <t>岳阳市</t>
  </si>
  <si>
    <t>增幅</t>
  </si>
  <si>
    <t>单位：亿元；%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</si>
  <si>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</si>
  <si>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</si>
  <si>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</si>
  <si>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</si>
  <si>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</si>
  <si>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</si>
  <si>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</si>
  <si>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</si>
  <si>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</si>
  <si>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</si>
  <si>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</si>
  <si>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</si>
  <si>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</si>
  <si>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</si>
  <si>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</si>
  <si>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</si>
  <si>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</si>
  <si>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</si>
  <si>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</si>
  <si>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</si>
  <si>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</si>
  <si>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</si>
  <si>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</si>
  <si>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</si>
  <si>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</si>
  <si>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</si>
  <si>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</si>
  <si>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</si>
  <si>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</si>
  <si>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</si>
  <si>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</si>
  <si>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</si>
  <si>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</si>
  <si>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</si>
  <si>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</si>
  <si>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</si>
  <si>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</si>
  <si>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</si>
  <si>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</si>
  <si>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省级及以上园区规模工业增加值</t>
  </si>
  <si>
    <t>岳阳临港高新技术产业开发区</t>
  </si>
  <si>
    <t>客户服务中心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</si>
  <si>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</si>
  <si>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</si>
  <si>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</si>
  <si>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</si>
  <si>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</si>
  <si>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</si>
  <si>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</si>
  <si>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</si>
  <si>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</si>
  <si>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</si>
  <si>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</si>
  <si>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</si>
  <si>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</si>
  <si>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</si>
  <si>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</si>
  <si>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</si>
  <si>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</si>
  <si>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</si>
  <si>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</si>
  <si>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</si>
  <si>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</si>
  <si>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</si>
  <si>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</si>
  <si>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</si>
  <si>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</si>
  <si>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</si>
  <si>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</si>
  <si>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</si>
  <si>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</si>
  <si>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</si>
  <si>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</si>
  <si>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</si>
  <si>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</si>
  <si>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</si>
  <si>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</si>
  <si>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</si>
  <si>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</si>
  <si>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</si>
  <si>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</si>
  <si>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</si>
  <si>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</si>
  <si>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</si>
  <si>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</si>
  <si>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</si>
  <si>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</si>
  <si>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</si>
  <si>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</si>
  <si>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</si>
  <si>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</si>
  <si>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</si>
  <si>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</si>
  <si>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</si>
  <si>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</si>
  <si>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</si>
  <si>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</si>
  <si>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</si>
  <si>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江西赣州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</si>
  <si>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</si>
  <si>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</si>
  <si>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</si>
  <si>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>主要指标</t>
  </si>
  <si>
    <t>单 位</t>
  </si>
  <si>
    <t>生产总值</t>
  </si>
  <si>
    <t>—</t>
  </si>
  <si>
    <t xml:space="preserve">  第一产业</t>
  </si>
  <si>
    <t xml:space="preserve">  第二产业</t>
  </si>
  <si>
    <t xml:space="preserve">  第三产业</t>
  </si>
  <si>
    <t>公共财政预算收入</t>
  </si>
  <si>
    <t>亿千瓦时</t>
  </si>
  <si>
    <t xml:space="preserve">  工业用电量</t>
  </si>
  <si>
    <t>规模以上工业增加值</t>
  </si>
  <si>
    <t xml:space="preserve">  工业投资</t>
  </si>
  <si>
    <t xml:space="preserve">  房地产投资</t>
  </si>
  <si>
    <t>商品房销售面积</t>
  </si>
  <si>
    <t>商品房销售额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</si>
  <si>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</si>
  <si>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</si>
  <si>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</si>
  <si>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</si>
  <si>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</si>
  <si>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</si>
  <si>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</si>
  <si>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%</t>
  </si>
  <si>
    <t>居民可支配收入</t>
  </si>
  <si>
    <t>元</t>
  </si>
  <si>
    <t xml:space="preserve">  城镇居民人均可支配收入</t>
  </si>
  <si>
    <t xml:space="preserve">  农村居民人均可支配收入</t>
  </si>
  <si>
    <t>-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</si>
  <si>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</si>
  <si>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</si>
  <si>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</si>
  <si>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</si>
  <si>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</si>
  <si>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</si>
  <si>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</si>
  <si>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</si>
  <si>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</si>
  <si>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>其中：工业用电量</t>
  </si>
  <si>
    <t>公共财政预算支出</t>
  </si>
  <si>
    <t>进出口总额</t>
  </si>
  <si>
    <t xml:space="preserve">  出口总额</t>
  </si>
  <si>
    <t xml:space="preserve">  进口总额</t>
  </si>
  <si>
    <t>增 幅（%）</t>
  </si>
  <si>
    <t>注：以上数据由市电业局提供。客户服务中心含岳阳楼区、经济技术开发区、南湖新区及部分企业数据。</t>
  </si>
  <si>
    <t>注：以上数据由市交通运输局提供。</t>
  </si>
  <si>
    <t>注：以上部分数据由市旅游外事侨务办提供。</t>
  </si>
  <si>
    <t>注：以上数据由岳阳海关提供。</t>
  </si>
  <si>
    <t>注：以上数据由市财政局、市人民银行提供。</t>
  </si>
  <si>
    <t>注：以上数据由国家统计局岳阳调查队提供。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</si>
  <si>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</si>
  <si>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</si>
  <si>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</si>
  <si>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</si>
  <si>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</si>
  <si>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</si>
  <si>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</si>
  <si>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</si>
  <si>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</si>
  <si>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</si>
  <si>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</si>
  <si>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</si>
  <si>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</si>
  <si>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</si>
  <si>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</si>
  <si>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</si>
  <si>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</si>
  <si>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</si>
  <si>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</si>
  <si>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</si>
  <si>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</si>
  <si>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</si>
  <si>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</si>
  <si>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</si>
  <si>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</si>
  <si>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</si>
  <si>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</si>
  <si>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</si>
  <si>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</si>
  <si>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</si>
  <si>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</si>
  <si>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</si>
  <si>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</si>
  <si>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</si>
  <si>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</si>
  <si>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和经济增长基本同步</t>
  </si>
  <si>
    <t>亿元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</si>
  <si>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地方公共财政预算收入</t>
    </r>
  </si>
  <si>
    <t>排位</t>
  </si>
  <si>
    <t>湖北宜昌</t>
  </si>
  <si>
    <t>全口径财政总收入</t>
  </si>
  <si>
    <t>公共财政预算收入</t>
  </si>
  <si>
    <t>地方公共财政预算收入</t>
  </si>
  <si>
    <t>城陵矶国际港务集团集装箱吞吐量</t>
  </si>
  <si>
    <t>进出口总额</t>
  </si>
  <si>
    <t>亿美元</t>
  </si>
  <si>
    <t>总量</t>
  </si>
  <si>
    <t>万标箱</t>
  </si>
  <si>
    <t>临湘市</t>
  </si>
  <si>
    <t>岳阳县</t>
  </si>
  <si>
    <t>君山区</t>
  </si>
  <si>
    <t>云溪区</t>
  </si>
  <si>
    <t>华容县</t>
  </si>
  <si>
    <t>屈原管理区</t>
  </si>
  <si>
    <t>南湖新区</t>
  </si>
  <si>
    <t>汨罗市</t>
  </si>
  <si>
    <t>经济技术开发区</t>
  </si>
  <si>
    <t>岳阳楼区</t>
  </si>
  <si>
    <t>平江县</t>
  </si>
  <si>
    <t>湘阴县</t>
  </si>
  <si>
    <r>
      <t>增幅(</t>
    </r>
    <r>
      <rPr>
        <b/>
        <sz val="14"/>
        <rFont val="宋体"/>
        <family val="0"/>
      </rPr>
      <t>%)</t>
    </r>
  </si>
  <si>
    <t>增幅(%)</t>
  </si>
  <si>
    <r>
      <t>增幅(</t>
    </r>
    <r>
      <rPr>
        <b/>
        <sz val="14"/>
        <rFont val="宋体"/>
        <family val="0"/>
      </rPr>
      <t>%)</t>
    </r>
  </si>
  <si>
    <t>增幅（%）</t>
  </si>
  <si>
    <t>万人次</t>
  </si>
  <si>
    <t>万美元</t>
  </si>
  <si>
    <t>旅游总人数</t>
  </si>
  <si>
    <t>入境总人数</t>
  </si>
  <si>
    <t>旅游总收入</t>
  </si>
  <si>
    <t>旅游创汇</t>
  </si>
  <si>
    <t>季度发布</t>
  </si>
  <si>
    <t>季度发布</t>
  </si>
  <si>
    <t>.</t>
  </si>
  <si>
    <t>主要行业增加值</t>
  </si>
  <si>
    <t>绝对量（万千瓦时）</t>
  </si>
  <si>
    <t>绝对量（万千瓦时）</t>
  </si>
  <si>
    <t>绝对量</t>
  </si>
  <si>
    <t>绝对额（亿元）</t>
  </si>
  <si>
    <t>绝对额</t>
  </si>
  <si>
    <t>比重（%）</t>
  </si>
  <si>
    <t>5000万以上投资项目比重</t>
  </si>
  <si>
    <t>绝对额（亿元）</t>
  </si>
  <si>
    <t>增幅（%）</t>
  </si>
  <si>
    <t>绝对额</t>
  </si>
  <si>
    <t>一般公共预算收入</t>
  </si>
  <si>
    <t>一般公共预算支出</t>
  </si>
  <si>
    <r>
      <rPr>
        <b/>
        <sz val="13"/>
        <rFont val="宋体"/>
        <family val="0"/>
      </rPr>
      <t>排名</t>
    </r>
  </si>
  <si>
    <t>-</t>
  </si>
  <si>
    <r>
      <rPr>
        <b/>
        <sz val="16"/>
        <rFont val="宋体"/>
        <family val="0"/>
      </rPr>
      <t>指标名称</t>
    </r>
  </si>
  <si>
    <r>
      <rPr>
        <b/>
        <sz val="16"/>
        <rFont val="宋体"/>
        <family val="0"/>
      </rPr>
      <t>计量单位</t>
    </r>
  </si>
  <si>
    <r>
      <rPr>
        <b/>
        <sz val="16"/>
        <rFont val="宋体"/>
        <family val="0"/>
      </rPr>
      <t>本期值</t>
    </r>
  </si>
  <si>
    <r>
      <rPr>
        <b/>
        <sz val="16"/>
        <rFont val="宋体"/>
        <family val="0"/>
      </rPr>
      <t>增速</t>
    </r>
    <r>
      <rPr>
        <b/>
        <sz val="16"/>
        <rFont val="Times New Roman"/>
        <family val="1"/>
      </rPr>
      <t>(%)</t>
    </r>
  </si>
  <si>
    <t>亿  元</t>
  </si>
  <si>
    <r>
      <t>生产总值（1</t>
    </r>
    <r>
      <rPr>
        <sz val="11"/>
        <rFont val="宋体"/>
        <family val="0"/>
      </rPr>
      <t>-3月</t>
    </r>
    <r>
      <rPr>
        <sz val="11"/>
        <rFont val="宋体"/>
        <family val="0"/>
      </rPr>
      <t>）</t>
    </r>
  </si>
  <si>
    <t>1-5月岳阳市主要经济指标完成情况表</t>
  </si>
  <si>
    <r>
      <t>1</t>
    </r>
    <r>
      <rPr>
        <b/>
        <sz val="14"/>
        <rFont val="宋体"/>
        <family val="0"/>
      </rPr>
      <t>-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月</t>
    </r>
  </si>
  <si>
    <t>5月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</si>
  <si>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月岳阳市各县（市）区主要经济指标</t>
    </r>
  </si>
  <si>
    <t>1-5月城陵矶新港区主要经济指标完成情况表</t>
  </si>
  <si>
    <t>规模以上服务业主营业务收入(1-4月)</t>
  </si>
  <si>
    <t xml:space="preserve">    房地产开发投资</t>
  </si>
  <si>
    <t xml:space="preserve">商品房销售面积 </t>
  </si>
  <si>
    <t>限额以上企业（单位）消费品零售额</t>
  </si>
  <si>
    <t xml:space="preserve">    地方财政收入</t>
  </si>
  <si>
    <t xml:space="preserve">       税收收入</t>
  </si>
  <si>
    <t xml:space="preserve">    出口</t>
  </si>
  <si>
    <t xml:space="preserve">    进口</t>
  </si>
  <si>
    <t>实际利用内资</t>
  </si>
  <si>
    <t>金融机构各项存款余额(本外币)</t>
  </si>
  <si>
    <t>金融机构各项贷款余额(本外币)</t>
  </si>
  <si>
    <t>居民消费价格指数</t>
  </si>
  <si>
    <t>商品零售价格指数</t>
  </si>
  <si>
    <t>工业生产者出厂价格指数</t>
  </si>
  <si>
    <t>工业生产者购进价格指数</t>
  </si>
  <si>
    <t>规模工业企业发电量</t>
  </si>
  <si>
    <t xml:space="preserve">    工业用电量</t>
  </si>
  <si>
    <t>客货换算周转量</t>
  </si>
  <si>
    <t>亿吨公里</t>
  </si>
  <si>
    <t xml:space="preserve">    货物周转量</t>
  </si>
  <si>
    <r>
      <t>2018</t>
    </r>
    <r>
      <rPr>
        <b/>
        <sz val="24"/>
        <rFont val="宋体"/>
        <family val="0"/>
      </rPr>
      <t>年</t>
    </r>
    <r>
      <rPr>
        <b/>
        <sz val="24"/>
        <rFont val="Times New Roman"/>
        <family val="1"/>
      </rPr>
      <t>1-5</t>
    </r>
    <r>
      <rPr>
        <b/>
        <sz val="24"/>
        <rFont val="宋体"/>
        <family val="0"/>
      </rPr>
      <t>月湖南省主要经济指标数据</t>
    </r>
  </si>
  <si>
    <r>
      <rPr>
        <b/>
        <sz val="13"/>
        <rFont val="宋体"/>
        <family val="0"/>
      </rPr>
      <t>市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州</t>
    </r>
  </si>
  <si>
    <r>
      <rPr>
        <b/>
        <sz val="13"/>
        <rFont val="宋体"/>
        <family val="0"/>
      </rPr>
      <t>规模工业增加值增速（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</si>
  <si>
    <t>规模以上服务业
营业收入（1-4月）</t>
  </si>
  <si>
    <r>
      <rPr>
        <b/>
        <sz val="13"/>
        <rFont val="宋体"/>
        <family val="0"/>
      </rPr>
      <t>固定资产投资
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  <r>
      <rPr>
        <b/>
        <sz val="13"/>
        <rFont val="Times New Roman"/>
        <family val="1"/>
      </rPr>
      <t xml:space="preserve">  </t>
    </r>
  </si>
  <si>
    <t>房地产开发投资</t>
  </si>
  <si>
    <r>
      <rPr>
        <b/>
        <sz val="13"/>
        <color indexed="8"/>
        <rFont val="宋体"/>
        <family val="0"/>
      </rPr>
      <t>商品房销售面积</t>
    </r>
  </si>
  <si>
    <r>
      <rPr>
        <b/>
        <sz val="13"/>
        <color indexed="8"/>
        <rFont val="宋体"/>
        <family val="0"/>
      </rPr>
      <t>社会消费品零售总额增速（</t>
    </r>
    <r>
      <rPr>
        <b/>
        <sz val="13"/>
        <color indexed="8"/>
        <rFont val="Times New Roman"/>
        <family val="1"/>
      </rPr>
      <t>%</t>
    </r>
    <r>
      <rPr>
        <b/>
        <sz val="13"/>
        <color indexed="8"/>
        <rFont val="宋体"/>
        <family val="0"/>
      </rPr>
      <t>）</t>
    </r>
  </si>
  <si>
    <r>
      <rPr>
        <b/>
        <sz val="13"/>
        <rFont val="宋体"/>
        <family val="0"/>
      </rPr>
      <t>一般公共预算收入</t>
    </r>
  </si>
  <si>
    <t>地方财政收入</t>
  </si>
  <si>
    <r>
      <rPr>
        <b/>
        <sz val="13"/>
        <rFont val="宋体"/>
        <family val="0"/>
      </rPr>
      <t>一般公共预算支出</t>
    </r>
  </si>
  <si>
    <r>
      <rPr>
        <b/>
        <sz val="13"/>
        <rFont val="宋体"/>
        <family val="0"/>
      </rPr>
      <t>进出口总额</t>
    </r>
  </si>
  <si>
    <r>
      <rPr>
        <b/>
        <sz val="13"/>
        <rFont val="宋体"/>
        <family val="0"/>
      </rPr>
      <t>出口总额</t>
    </r>
  </si>
  <si>
    <r>
      <rPr>
        <b/>
        <sz val="13"/>
        <rFont val="宋体"/>
        <family val="0"/>
      </rPr>
      <t>进口总额</t>
    </r>
  </si>
  <si>
    <r>
      <rPr>
        <b/>
        <sz val="13"/>
        <rFont val="宋体"/>
        <family val="0"/>
      </rPr>
      <t>实际利用内资</t>
    </r>
  </si>
  <si>
    <r>
      <rPr>
        <b/>
        <sz val="13"/>
        <rFont val="宋体"/>
        <family val="0"/>
      </rPr>
      <t>实际利用外资</t>
    </r>
  </si>
  <si>
    <r>
      <rPr>
        <b/>
        <sz val="13"/>
        <color indexed="8"/>
        <rFont val="宋体"/>
        <family val="0"/>
      </rPr>
      <t>全社会用电量</t>
    </r>
  </si>
  <si>
    <r>
      <rPr>
        <b/>
        <sz val="13"/>
        <color indexed="8"/>
        <rFont val="宋体"/>
        <family val="0"/>
      </rPr>
      <t>工业用电量</t>
    </r>
  </si>
  <si>
    <t>5月</t>
  </si>
  <si>
    <r>
      <rPr>
        <b/>
        <sz val="11"/>
        <rFont val="宋体"/>
        <family val="0"/>
      </rPr>
      <t>排名</t>
    </r>
  </si>
  <si>
    <t>1-5月</t>
  </si>
  <si>
    <r>
      <rPr>
        <b/>
        <sz val="13"/>
        <rFont val="宋体"/>
        <family val="0"/>
      </rPr>
      <t xml:space="preserve">绝对额
</t>
    </r>
    <r>
      <rPr>
        <b/>
        <sz val="11"/>
        <rFont val="宋体"/>
        <family val="0"/>
      </rPr>
      <t>（亿元）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</si>
  <si>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 xml:space="preserve">
(%)</t>
    </r>
  </si>
  <si>
    <r>
      <rPr>
        <b/>
        <sz val="13"/>
        <rFont val="宋体"/>
        <family val="0"/>
      </rPr>
      <t xml:space="preserve">绝对量
</t>
    </r>
    <r>
      <rPr>
        <b/>
        <sz val="8"/>
        <rFont val="宋体"/>
        <family val="0"/>
      </rPr>
      <t>（万平方米）</t>
    </r>
  </si>
  <si>
    <r>
      <rPr>
        <b/>
        <sz val="13"/>
        <rFont val="宋体"/>
        <family val="0"/>
      </rPr>
      <t>排名</t>
    </r>
  </si>
  <si>
    <r>
      <rPr>
        <b/>
        <sz val="13"/>
        <rFont val="宋体"/>
        <family val="0"/>
      </rPr>
      <t>绝对额
（亿元）</t>
    </r>
  </si>
  <si>
    <r>
      <rPr>
        <b/>
        <sz val="13"/>
        <color indexed="8"/>
        <rFont val="宋体"/>
        <family val="0"/>
      </rPr>
      <t>绝对额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（亿元）</t>
    </r>
  </si>
  <si>
    <r>
      <rPr>
        <b/>
        <sz val="13"/>
        <rFont val="宋体"/>
        <family val="0"/>
      </rPr>
      <t xml:space="preserve">绝对额
</t>
    </r>
    <r>
      <rPr>
        <b/>
        <sz val="9"/>
        <rFont val="宋体"/>
        <family val="0"/>
      </rPr>
      <t>（万美元）</t>
    </r>
  </si>
  <si>
    <r>
      <rPr>
        <b/>
        <sz val="13"/>
        <color indexed="8"/>
        <rFont val="宋体"/>
        <family val="0"/>
      </rPr>
      <t>绝对量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（亿度）</t>
    </r>
  </si>
  <si>
    <r>
      <rPr>
        <b/>
        <sz val="13"/>
        <rFont val="宋体"/>
        <family val="0"/>
      </rPr>
      <t>全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省</t>
    </r>
  </si>
  <si>
    <t>—</t>
  </si>
  <si>
    <r>
      <rPr>
        <b/>
        <sz val="13"/>
        <rFont val="宋体"/>
        <family val="0"/>
      </rPr>
      <t>长沙市</t>
    </r>
  </si>
  <si>
    <r>
      <rPr>
        <b/>
        <sz val="13"/>
        <rFont val="宋体"/>
        <family val="0"/>
      </rPr>
      <t>株洲市</t>
    </r>
  </si>
  <si>
    <r>
      <rPr>
        <b/>
        <sz val="13"/>
        <rFont val="宋体"/>
        <family val="0"/>
      </rPr>
      <t>湘潭市</t>
    </r>
  </si>
  <si>
    <r>
      <rPr>
        <b/>
        <sz val="13"/>
        <rFont val="宋体"/>
        <family val="0"/>
      </rPr>
      <t>衡阳市</t>
    </r>
  </si>
  <si>
    <r>
      <rPr>
        <b/>
        <sz val="13"/>
        <rFont val="宋体"/>
        <family val="0"/>
      </rPr>
      <t>邵阳市</t>
    </r>
  </si>
  <si>
    <r>
      <rPr>
        <b/>
        <sz val="13"/>
        <rFont val="宋体"/>
        <family val="0"/>
      </rPr>
      <t>常德市</t>
    </r>
  </si>
  <si>
    <r>
      <rPr>
        <b/>
        <sz val="13"/>
        <rFont val="宋体"/>
        <family val="0"/>
      </rPr>
      <t>张家界</t>
    </r>
  </si>
  <si>
    <r>
      <rPr>
        <b/>
        <sz val="13"/>
        <rFont val="宋体"/>
        <family val="0"/>
      </rPr>
      <t>益阳市</t>
    </r>
  </si>
  <si>
    <r>
      <rPr>
        <b/>
        <sz val="13"/>
        <rFont val="宋体"/>
        <family val="0"/>
      </rPr>
      <t>郴州市</t>
    </r>
  </si>
  <si>
    <r>
      <rPr>
        <b/>
        <sz val="13"/>
        <rFont val="宋体"/>
        <family val="0"/>
      </rPr>
      <t>永州市</t>
    </r>
  </si>
  <si>
    <r>
      <rPr>
        <b/>
        <sz val="13"/>
        <rFont val="宋体"/>
        <family val="0"/>
      </rPr>
      <t>怀化市</t>
    </r>
  </si>
  <si>
    <r>
      <rPr>
        <b/>
        <sz val="13"/>
        <rFont val="宋体"/>
        <family val="0"/>
      </rPr>
      <t>娄底市</t>
    </r>
  </si>
  <si>
    <r>
      <rPr>
        <b/>
        <sz val="13"/>
        <rFont val="宋体"/>
        <family val="0"/>
      </rPr>
      <t>湘西州</t>
    </r>
  </si>
  <si>
    <t>—</t>
  </si>
  <si>
    <t>注：1-5月长沙市规模工业包含中烟公司在省内所有的工业生产活动单位。分市州数据仅供领导内部参考，请暂勿公开使用。</t>
  </si>
  <si>
    <r>
      <t>2018</t>
    </r>
    <r>
      <rPr>
        <b/>
        <sz val="19"/>
        <rFont val="宋体"/>
        <family val="0"/>
      </rPr>
      <t>年</t>
    </r>
    <r>
      <rPr>
        <b/>
        <sz val="19"/>
        <rFont val="Times New Roman"/>
        <family val="1"/>
      </rPr>
      <t>1-5</t>
    </r>
    <r>
      <rPr>
        <b/>
        <sz val="19"/>
        <rFont val="宋体"/>
        <family val="0"/>
      </rPr>
      <t>月湖南省各市州主要经济指标（一）</t>
    </r>
  </si>
  <si>
    <r>
      <t>2018</t>
    </r>
    <r>
      <rPr>
        <b/>
        <sz val="19"/>
        <rFont val="宋体"/>
        <family val="0"/>
      </rPr>
      <t>年</t>
    </r>
    <r>
      <rPr>
        <b/>
        <sz val="19"/>
        <rFont val="Times New Roman"/>
        <family val="1"/>
      </rPr>
      <t>1-5</t>
    </r>
    <r>
      <rPr>
        <b/>
        <sz val="19"/>
        <rFont val="宋体"/>
        <family val="0"/>
      </rPr>
      <t>月湖南省各市州主要经济指标（二）</t>
    </r>
  </si>
  <si>
    <r>
      <t>2018</t>
    </r>
    <r>
      <rPr>
        <b/>
        <sz val="19"/>
        <rFont val="宋体"/>
        <family val="0"/>
      </rPr>
      <t>年</t>
    </r>
    <r>
      <rPr>
        <b/>
        <sz val="19"/>
        <rFont val="Times New Roman"/>
        <family val="1"/>
      </rPr>
      <t>1-5</t>
    </r>
    <r>
      <rPr>
        <b/>
        <sz val="19"/>
        <rFont val="宋体"/>
        <family val="0"/>
      </rPr>
      <t>月湖南省各市州主要经济指标（三）</t>
    </r>
  </si>
  <si>
    <r>
      <t>2018</t>
    </r>
    <r>
      <rPr>
        <b/>
        <sz val="19"/>
        <rFont val="宋体"/>
        <family val="0"/>
      </rPr>
      <t>年</t>
    </r>
    <r>
      <rPr>
        <b/>
        <sz val="19"/>
        <rFont val="Times New Roman"/>
        <family val="1"/>
      </rPr>
      <t>1-5</t>
    </r>
    <r>
      <rPr>
        <b/>
        <sz val="19"/>
        <rFont val="宋体"/>
        <family val="0"/>
      </rPr>
      <t>月湖南省各市州主要经济指标（四）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</si>
  <si>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月中部地区国家区域性中心城市主要经济指标</t>
    </r>
  </si>
  <si>
    <r>
      <rPr>
        <b/>
        <sz val="13"/>
        <rFont val="宋体"/>
        <family val="0"/>
      </rPr>
      <t>岳阳市</t>
    </r>
  </si>
  <si>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1-5</t>
    </r>
    <r>
      <rPr>
        <b/>
        <sz val="16"/>
        <rFont val="宋体"/>
        <family val="0"/>
      </rPr>
      <t>月</t>
    </r>
  </si>
  <si>
    <t>河南洛阳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</si>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</sst>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  <numFmt numFmtId="219" formatCode="0.00000000"/>
    <numFmt numFmtId="220" formatCode="0.000_);[Red]\(0.000\)"/>
  </numFmts>
  <fonts count="110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7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6"/>
      <name val="宋体"/>
      <family val="0"/>
    </font>
    <font>
      <b/>
      <sz val="24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b/>
      <sz val="13"/>
      <name val="Times New Roman"/>
      <family val="1"/>
    </font>
    <font>
      <b/>
      <sz val="13"/>
      <name val="宋体"/>
      <family val="0"/>
    </font>
    <font>
      <b/>
      <sz val="13"/>
      <color indexed="8"/>
      <name val="宋体"/>
      <family val="0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b/>
      <sz val="8"/>
      <name val="宋体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4"/>
      <name val="宋体"/>
      <family val="0"/>
    </font>
    <font>
      <b/>
      <sz val="1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b/>
      <sz val="15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5"/>
      <name val="Calibri"/>
      <family val="0"/>
    </font>
    <font>
      <sz val="11"/>
      <color theme="1"/>
      <name val="Times New Roman"/>
      <family val="1"/>
    </font>
    <font>
      <b/>
      <sz val="20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7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89" fillId="21" borderId="0" applyNumberFormat="0" applyBorder="0" applyAlignment="0" applyProtection="0"/>
    <xf numFmtId="0" fontId="90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1" fillId="22" borderId="5" applyNumberFormat="0" applyAlignment="0" applyProtection="0"/>
    <xf numFmtId="0" fontId="92" fillId="23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24" borderId="0" applyNumberFormat="0" applyBorder="0" applyAlignment="0" applyProtection="0"/>
    <xf numFmtId="0" fontId="97" fillId="22" borderId="8" applyNumberFormat="0" applyAlignment="0" applyProtection="0"/>
    <xf numFmtId="0" fontId="98" fillId="25" borderId="5" applyNumberFormat="0" applyAlignment="0" applyProtection="0"/>
    <xf numFmtId="0" fontId="7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0" fillId="32" borderId="9" applyNumberFormat="0" applyFont="0" applyAlignment="0" applyProtection="0"/>
  </cellStyleXfs>
  <cellXfs count="489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/>
    </xf>
    <xf numFmtId="187" fontId="24" fillId="0" borderId="10" xfId="0" applyNumberFormat="1" applyFont="1" applyBorder="1" applyAlignment="1">
      <alignment horizontal="center" vertical="center" wrapText="1"/>
    </xf>
    <xf numFmtId="187" fontId="24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7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7" fillId="0" borderId="0" xfId="0" applyNumberFormat="1" applyFont="1" applyBorder="1" applyAlignment="1">
      <alignment wrapText="1"/>
    </xf>
    <xf numFmtId="0" fontId="26" fillId="0" borderId="0" xfId="0" applyFont="1" applyFill="1" applyAlignment="1">
      <alignment/>
    </xf>
    <xf numFmtId="187" fontId="9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9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0" fontId="11" fillId="0" borderId="0" xfId="45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/>
    </xf>
    <xf numFmtId="187" fontId="101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91" fontId="34" fillId="0" borderId="13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87" fontId="8" fillId="0" borderId="0" xfId="0" applyNumberFormat="1" applyFont="1" applyFill="1" applyBorder="1" applyAlignment="1">
      <alignment horizontal="center" vertical="center" wrapText="1"/>
    </xf>
    <xf numFmtId="0" fontId="101" fillId="0" borderId="14" xfId="0" applyFont="1" applyBorder="1" applyAlignment="1">
      <alignment horizontal="left" vertical="center"/>
    </xf>
    <xf numFmtId="0" fontId="101" fillId="0" borderId="15" xfId="0" applyFont="1" applyBorder="1" applyAlignment="1">
      <alignment horizontal="center" vertical="center"/>
    </xf>
    <xf numFmtId="0" fontId="102" fillId="0" borderId="14" xfId="0" applyFont="1" applyBorder="1" applyAlignment="1">
      <alignment horizontal="left" vertical="center"/>
    </xf>
    <xf numFmtId="0" fontId="102" fillId="0" borderId="15" xfId="0" applyFont="1" applyBorder="1" applyAlignment="1">
      <alignment horizontal="center" vertical="center"/>
    </xf>
    <xf numFmtId="0" fontId="101" fillId="0" borderId="14" xfId="0" applyFont="1" applyBorder="1" applyAlignment="1">
      <alignment vertical="center"/>
    </xf>
    <xf numFmtId="0" fontId="102" fillId="0" borderId="12" xfId="0" applyFont="1" applyBorder="1" applyAlignment="1">
      <alignment vertical="center"/>
    </xf>
    <xf numFmtId="0" fontId="102" fillId="0" borderId="16" xfId="0" applyFont="1" applyBorder="1" applyAlignment="1">
      <alignment horizontal="center" vertical="center"/>
    </xf>
    <xf numFmtId="0" fontId="102" fillId="0" borderId="0" xfId="0" applyFont="1" applyAlignment="1">
      <alignment/>
    </xf>
    <xf numFmtId="49" fontId="102" fillId="33" borderId="0" xfId="0" applyNumberFormat="1" applyFont="1" applyFill="1" applyBorder="1" applyAlignment="1">
      <alignment horizontal="left" vertical="center"/>
    </xf>
    <xf numFmtId="49" fontId="102" fillId="33" borderId="10" xfId="0" applyNumberFormat="1" applyFont="1" applyFill="1" applyBorder="1" applyAlignment="1">
      <alignment horizontal="left" vertical="center"/>
    </xf>
    <xf numFmtId="0" fontId="101" fillId="33" borderId="13" xfId="0" applyFont="1" applyFill="1" applyBorder="1" applyAlignment="1">
      <alignment horizontal="center" vertical="center" wrapText="1"/>
    </xf>
    <xf numFmtId="49" fontId="101" fillId="33" borderId="17" xfId="0" applyNumberFormat="1" applyFont="1" applyFill="1" applyBorder="1" applyAlignment="1">
      <alignment horizontal="left" vertical="center"/>
    </xf>
    <xf numFmtId="0" fontId="32" fillId="0" borderId="10" xfId="0" applyFont="1" applyBorder="1" applyAlignment="1">
      <alignment horizontal="right" vertical="center" wrapText="1"/>
    </xf>
    <xf numFmtId="0" fontId="103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187" fontId="31" fillId="0" borderId="0" xfId="0" applyNumberFormat="1" applyFont="1" applyFill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1" fillId="0" borderId="11" xfId="0" applyFont="1" applyBorder="1" applyAlignment="1">
      <alignment vertical="center"/>
    </xf>
    <xf numFmtId="0" fontId="102" fillId="0" borderId="14" xfId="0" applyFont="1" applyBorder="1" applyAlignment="1">
      <alignment vertical="center"/>
    </xf>
    <xf numFmtId="0" fontId="103" fillId="0" borderId="0" xfId="0" applyFont="1" applyAlignment="1">
      <alignment/>
    </xf>
    <xf numFmtId="0" fontId="101" fillId="33" borderId="19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86" fontId="102" fillId="0" borderId="14" xfId="45" applyNumberFormat="1" applyFont="1" applyBorder="1" applyAlignment="1" applyProtection="1">
      <alignment vertical="center" wrapText="1"/>
      <protection locked="0"/>
    </xf>
    <xf numFmtId="186" fontId="102" fillId="0" borderId="14" xfId="45" applyNumberFormat="1" applyFont="1" applyBorder="1" applyAlignment="1" applyProtection="1">
      <alignment horizontal="center" vertical="center" wrapText="1"/>
      <protection locked="0"/>
    </xf>
    <xf numFmtId="186" fontId="102" fillId="0" borderId="14" xfId="45" applyNumberFormat="1" applyFont="1" applyBorder="1" applyAlignment="1" applyProtection="1">
      <alignment horizontal="left" vertical="center" wrapText="1"/>
      <protection locked="0"/>
    </xf>
    <xf numFmtId="0" fontId="102" fillId="33" borderId="14" xfId="0" applyFont="1" applyFill="1" applyBorder="1" applyAlignment="1">
      <alignment horizontal="left" vertical="center"/>
    </xf>
    <xf numFmtId="0" fontId="102" fillId="33" borderId="12" xfId="0" applyFont="1" applyFill="1" applyBorder="1" applyAlignment="1">
      <alignment horizontal="left" vertical="center"/>
    </xf>
    <xf numFmtId="0" fontId="103" fillId="0" borderId="0" xfId="45" applyFont="1" applyFill="1" applyBorder="1" applyProtection="1">
      <alignment/>
      <protection locked="0"/>
    </xf>
    <xf numFmtId="0" fontId="101" fillId="0" borderId="13" xfId="45" applyFont="1" applyFill="1" applyBorder="1" applyAlignment="1" applyProtection="1">
      <alignment horizontal="center" vertical="center"/>
      <protection locked="0"/>
    </xf>
    <xf numFmtId="0" fontId="102" fillId="0" borderId="0" xfId="0" applyFont="1" applyBorder="1" applyAlignment="1">
      <alignment horizontal="center" vertical="top" wrapText="1"/>
    </xf>
    <xf numFmtId="0" fontId="102" fillId="34" borderId="20" xfId="0" applyFont="1" applyFill="1" applyBorder="1" applyAlignment="1">
      <alignment horizontal="left" vertical="center" wrapText="1"/>
    </xf>
    <xf numFmtId="0" fontId="102" fillId="34" borderId="21" xfId="0" applyFont="1" applyFill="1" applyBorder="1" applyAlignment="1">
      <alignment horizontal="left" vertical="center" wrapText="1"/>
    </xf>
    <xf numFmtId="0" fontId="101" fillId="33" borderId="0" xfId="0" applyFont="1" applyFill="1" applyBorder="1" applyAlignment="1">
      <alignment vertical="center"/>
    </xf>
    <xf numFmtId="0" fontId="102" fillId="33" borderId="0" xfId="0" applyFont="1" applyFill="1" applyBorder="1" applyAlignment="1">
      <alignment vertical="center"/>
    </xf>
    <xf numFmtId="0" fontId="102" fillId="33" borderId="10" xfId="0" applyFont="1" applyFill="1" applyBorder="1" applyAlignment="1">
      <alignment vertical="center"/>
    </xf>
    <xf numFmtId="190" fontId="101" fillId="33" borderId="13" xfId="0" applyNumberFormat="1" applyFont="1" applyFill="1" applyBorder="1" applyAlignment="1">
      <alignment horizontal="center" vertical="center" wrapText="1"/>
    </xf>
    <xf numFmtId="0" fontId="101" fillId="33" borderId="14" xfId="0" applyFont="1" applyFill="1" applyBorder="1" applyAlignment="1">
      <alignment vertical="center"/>
    </xf>
    <xf numFmtId="0" fontId="102" fillId="33" borderId="14" xfId="0" applyFont="1" applyFill="1" applyBorder="1" applyAlignment="1">
      <alignment vertical="center"/>
    </xf>
    <xf numFmtId="0" fontId="102" fillId="0" borderId="14" xfId="0" applyFont="1" applyFill="1" applyBorder="1" applyAlignment="1">
      <alignment vertical="center"/>
    </xf>
    <xf numFmtId="0" fontId="101" fillId="33" borderId="12" xfId="0" applyFont="1" applyFill="1" applyBorder="1" applyAlignment="1">
      <alignment vertical="center"/>
    </xf>
    <xf numFmtId="0" fontId="102" fillId="33" borderId="12" xfId="0" applyFont="1" applyFill="1" applyBorder="1" applyAlignment="1">
      <alignment vertical="center"/>
    </xf>
    <xf numFmtId="190" fontId="102" fillId="0" borderId="0" xfId="0" applyNumberFormat="1" applyFont="1" applyAlignment="1">
      <alignment/>
    </xf>
    <xf numFmtId="0" fontId="103" fillId="0" borderId="0" xfId="0" applyFont="1" applyFill="1" applyBorder="1" applyAlignment="1">
      <alignment horizontal="right" vertical="center"/>
    </xf>
    <xf numFmtId="189" fontId="101" fillId="33" borderId="18" xfId="0" applyNumberFormat="1" applyFont="1" applyFill="1" applyBorder="1" applyAlignment="1">
      <alignment horizontal="center" vertical="center"/>
    </xf>
    <xf numFmtId="189" fontId="101" fillId="33" borderId="19" xfId="0" applyNumberFormat="1" applyFont="1" applyFill="1" applyBorder="1" applyAlignment="1">
      <alignment horizontal="center" vertical="center"/>
    </xf>
    <xf numFmtId="190" fontId="101" fillId="33" borderId="13" xfId="0" applyNumberFormat="1" applyFont="1" applyFill="1" applyBorder="1" applyAlignment="1">
      <alignment horizontal="center" vertical="center"/>
    </xf>
    <xf numFmtId="0" fontId="101" fillId="33" borderId="19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6" fontId="101" fillId="0" borderId="18" xfId="0" applyNumberFormat="1" applyFont="1" applyBorder="1" applyAlignment="1">
      <alignment horizontal="center" vertical="center" wrapText="1"/>
    </xf>
    <xf numFmtId="186" fontId="101" fillId="0" borderId="13" xfId="0" applyNumberFormat="1" applyFont="1" applyBorder="1" applyAlignment="1">
      <alignment horizontal="center" vertical="center" wrapText="1"/>
    </xf>
    <xf numFmtId="0" fontId="101" fillId="33" borderId="14" xfId="0" applyFont="1" applyFill="1" applyBorder="1" applyAlignment="1">
      <alignment horizontal="left" vertical="center"/>
    </xf>
    <xf numFmtId="0" fontId="101" fillId="33" borderId="12" xfId="0" applyFont="1" applyFill="1" applyBorder="1" applyAlignment="1">
      <alignment horizontal="left" vertical="center"/>
    </xf>
    <xf numFmtId="0" fontId="101" fillId="0" borderId="11" xfId="0" applyFont="1" applyBorder="1" applyAlignment="1">
      <alignment horizontal="center" vertical="center" wrapText="1"/>
    </xf>
    <xf numFmtId="0" fontId="102" fillId="0" borderId="14" xfId="0" applyFont="1" applyBorder="1" applyAlignment="1">
      <alignment horizontal="center" vertical="center" wrapText="1"/>
    </xf>
    <xf numFmtId="0" fontId="101" fillId="34" borderId="23" xfId="0" applyFont="1" applyFill="1" applyBorder="1" applyAlignment="1">
      <alignment horizontal="center" vertical="center" wrapText="1"/>
    </xf>
    <xf numFmtId="0" fontId="101" fillId="0" borderId="19" xfId="45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/>
    </xf>
    <xf numFmtId="0" fontId="101" fillId="33" borderId="22" xfId="0" applyFont="1" applyFill="1" applyBorder="1" applyAlignment="1">
      <alignment horizontal="center" vertical="center"/>
    </xf>
    <xf numFmtId="0" fontId="101" fillId="33" borderId="19" xfId="0" applyFont="1" applyFill="1" applyBorder="1" applyAlignment="1">
      <alignment horizontal="center" vertical="center"/>
    </xf>
    <xf numFmtId="0" fontId="101" fillId="0" borderId="14" xfId="0" applyFont="1" applyBorder="1" applyAlignment="1">
      <alignment vertical="center"/>
    </xf>
    <xf numFmtId="0" fontId="102" fillId="33" borderId="14" xfId="0" applyFont="1" applyFill="1" applyBorder="1" applyAlignment="1">
      <alignment horizontal="left" vertical="center"/>
    </xf>
    <xf numFmtId="0" fontId="102" fillId="33" borderId="0" xfId="0" applyFont="1" applyFill="1" applyBorder="1" applyAlignment="1">
      <alignment vertical="center"/>
    </xf>
    <xf numFmtId="49" fontId="102" fillId="33" borderId="0" xfId="0" applyNumberFormat="1" applyFont="1" applyFill="1" applyBorder="1" applyAlignment="1">
      <alignment horizontal="left" vertical="center"/>
    </xf>
    <xf numFmtId="0" fontId="101" fillId="0" borderId="11" xfId="0" applyFont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2" fillId="33" borderId="0" xfId="0" applyFont="1" applyFill="1" applyBorder="1" applyAlignment="1">
      <alignment vertical="center"/>
    </xf>
    <xf numFmtId="186" fontId="101" fillId="0" borderId="11" xfId="45" applyNumberFormat="1" applyFont="1" applyBorder="1" applyAlignment="1" applyProtection="1">
      <alignment horizontal="left" vertical="center" wrapText="1"/>
      <protection locked="0"/>
    </xf>
    <xf numFmtId="0" fontId="1" fillId="0" borderId="0" xfId="47" applyFont="1">
      <alignment/>
      <protection/>
    </xf>
    <xf numFmtId="0" fontId="37" fillId="0" borderId="0" xfId="47" applyFont="1" applyBorder="1" applyAlignment="1">
      <alignment horizontal="center" vertical="center"/>
      <protection/>
    </xf>
    <xf numFmtId="0" fontId="38" fillId="0" borderId="19" xfId="47" applyFont="1" applyBorder="1" applyAlignment="1">
      <alignment horizontal="center" vertical="center"/>
      <protection/>
    </xf>
    <xf numFmtId="0" fontId="38" fillId="0" borderId="18" xfId="47" applyFont="1" applyBorder="1" applyAlignment="1">
      <alignment horizontal="center" vertical="center"/>
      <protection/>
    </xf>
    <xf numFmtId="192" fontId="38" fillId="0" borderId="18" xfId="47" applyNumberFormat="1" applyFont="1" applyBorder="1" applyAlignment="1">
      <alignment horizontal="center" vertical="center" wrapText="1"/>
      <protection/>
    </xf>
    <xf numFmtId="0" fontId="5" fillId="0" borderId="0" xfId="47" applyFont="1">
      <alignment/>
      <protection/>
    </xf>
    <xf numFmtId="0" fontId="10" fillId="0" borderId="19" xfId="47" applyFont="1" applyBorder="1" applyAlignment="1">
      <alignment horizontal="left" vertical="center"/>
      <protection/>
    </xf>
    <xf numFmtId="0" fontId="10" fillId="0" borderId="18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vertical="center"/>
      <protection/>
    </xf>
    <xf numFmtId="2" fontId="30" fillId="0" borderId="18" xfId="47" applyNumberFormat="1" applyFont="1" applyBorder="1" applyAlignment="1">
      <alignment horizontal="right" vertical="center"/>
      <protection/>
    </xf>
    <xf numFmtId="192" fontId="30" fillId="0" borderId="13" xfId="47" applyNumberFormat="1" applyFont="1" applyBorder="1" applyAlignment="1">
      <alignment horizontal="right" vertical="center"/>
      <protection/>
    </xf>
    <xf numFmtId="0" fontId="10" fillId="0" borderId="19" xfId="47" applyFont="1" applyFill="1" applyBorder="1" applyAlignment="1">
      <alignment vertical="center"/>
      <protection/>
    </xf>
    <xf numFmtId="2" fontId="30" fillId="0" borderId="18" xfId="47" applyNumberFormat="1" applyFont="1" applyFill="1" applyBorder="1" applyAlignment="1">
      <alignment horizontal="right" vertical="center"/>
      <protection/>
    </xf>
    <xf numFmtId="192" fontId="30" fillId="0" borderId="13" xfId="47" applyNumberFormat="1" applyFont="1" applyFill="1" applyBorder="1" applyAlignment="1">
      <alignment horizontal="right" vertical="center"/>
      <protection/>
    </xf>
    <xf numFmtId="0" fontId="10" fillId="0" borderId="19" xfId="47" applyFont="1" applyFill="1" applyBorder="1" applyAlignment="1">
      <alignment vertical="center" wrapText="1"/>
      <protection/>
    </xf>
    <xf numFmtId="2" fontId="30" fillId="0" borderId="18" xfId="47" applyNumberFormat="1" applyFont="1" applyFill="1" applyBorder="1" applyAlignment="1">
      <alignment vertical="center"/>
      <protection/>
    </xf>
    <xf numFmtId="192" fontId="30" fillId="0" borderId="18" xfId="47" applyNumberFormat="1" applyFont="1" applyBorder="1" applyAlignment="1">
      <alignment horizontal="right" vertical="center"/>
      <protection/>
    </xf>
    <xf numFmtId="0" fontId="10" fillId="0" borderId="24" xfId="47" applyFont="1" applyFill="1" applyBorder="1" applyAlignment="1">
      <alignment vertical="center" wrapText="1"/>
      <protection/>
    </xf>
    <xf numFmtId="0" fontId="10" fillId="0" borderId="25" xfId="47" applyFont="1" applyBorder="1" applyAlignment="1">
      <alignment horizontal="center" vertical="center"/>
      <protection/>
    </xf>
    <xf numFmtId="0" fontId="1" fillId="0" borderId="0" xfId="47" applyFont="1" applyFill="1" applyBorder="1" applyAlignment="1">
      <alignment vertical="center"/>
      <protection/>
    </xf>
    <xf numFmtId="0" fontId="1" fillId="0" borderId="0" xfId="47" applyFont="1" applyAlignment="1">
      <alignment horizontal="center"/>
      <protection/>
    </xf>
    <xf numFmtId="49" fontId="102" fillId="33" borderId="0" xfId="0" applyNumberFormat="1" applyFont="1" applyFill="1" applyBorder="1" applyAlignment="1">
      <alignment horizontal="left" vertical="center"/>
    </xf>
    <xf numFmtId="0" fontId="10" fillId="0" borderId="19" xfId="47" applyFont="1" applyBorder="1" applyAlignment="1">
      <alignment vertical="center"/>
      <protection/>
    </xf>
    <xf numFmtId="0" fontId="10" fillId="0" borderId="19" xfId="47" applyFont="1" applyFill="1" applyBorder="1" applyAlignment="1">
      <alignment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8" fillId="0" borderId="13" xfId="47" applyFont="1" applyBorder="1" applyAlignment="1">
      <alignment horizontal="center" vertical="center" wrapText="1"/>
      <protection/>
    </xf>
    <xf numFmtId="0" fontId="101" fillId="0" borderId="26" xfId="0" applyFont="1" applyBorder="1" applyAlignment="1">
      <alignment horizontal="center" vertical="center"/>
    </xf>
    <xf numFmtId="0" fontId="102" fillId="0" borderId="27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104" fillId="0" borderId="0" xfId="0" applyFont="1" applyAlignment="1">
      <alignment vertical="center"/>
    </xf>
    <xf numFmtId="187" fontId="39" fillId="0" borderId="26" xfId="0" applyNumberFormat="1" applyFont="1" applyBorder="1" applyAlignment="1">
      <alignment horizontal="center" vertical="center"/>
    </xf>
    <xf numFmtId="187" fontId="28" fillId="0" borderId="27" xfId="0" applyNumberFormat="1" applyFont="1" applyBorder="1" applyAlignment="1">
      <alignment horizontal="center" vertical="center"/>
    </xf>
    <xf numFmtId="187" fontId="28" fillId="0" borderId="2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86" fontId="39" fillId="0" borderId="26" xfId="0" applyNumberFormat="1" applyFont="1" applyFill="1" applyBorder="1" applyAlignment="1">
      <alignment horizontal="right" vertical="center" wrapText="1"/>
    </xf>
    <xf numFmtId="187" fontId="39" fillId="0" borderId="17" xfId="0" applyNumberFormat="1" applyFont="1" applyFill="1" applyBorder="1" applyAlignment="1">
      <alignment horizontal="right" vertical="center" wrapText="1"/>
    </xf>
    <xf numFmtId="186" fontId="28" fillId="0" borderId="27" xfId="0" applyNumberFormat="1" applyFont="1" applyFill="1" applyBorder="1" applyAlignment="1">
      <alignment horizontal="right" vertical="center" wrapText="1"/>
    </xf>
    <xf numFmtId="187" fontId="28" fillId="0" borderId="0" xfId="0" applyNumberFormat="1" applyFont="1" applyFill="1" applyBorder="1" applyAlignment="1">
      <alignment horizontal="right" vertical="center" wrapText="1"/>
    </xf>
    <xf numFmtId="186" fontId="28" fillId="0" borderId="28" xfId="0" applyNumberFormat="1" applyFont="1" applyFill="1" applyBorder="1" applyAlignment="1">
      <alignment horizontal="right" vertical="center" wrapText="1"/>
    </xf>
    <xf numFmtId="187" fontId="28" fillId="0" borderId="10" xfId="0" applyNumberFormat="1" applyFont="1" applyFill="1" applyBorder="1" applyAlignment="1">
      <alignment horizontal="right" vertical="center" wrapText="1"/>
    </xf>
    <xf numFmtId="187" fontId="28" fillId="0" borderId="0" xfId="0" applyNumberFormat="1" applyFont="1" applyBorder="1" applyAlignment="1">
      <alignment horizontal="right" vertical="center"/>
    </xf>
    <xf numFmtId="2" fontId="39" fillId="33" borderId="26" xfId="0" applyNumberFormat="1" applyFont="1" applyFill="1" applyBorder="1" applyAlignment="1">
      <alignment horizontal="right" vertical="center"/>
    </xf>
    <xf numFmtId="2" fontId="28" fillId="33" borderId="27" xfId="0" applyNumberFormat="1" applyFont="1" applyFill="1" applyBorder="1" applyAlignment="1">
      <alignment horizontal="right" vertical="center"/>
    </xf>
    <xf numFmtId="2" fontId="28" fillId="33" borderId="28" xfId="0" applyNumberFormat="1" applyFont="1" applyFill="1" applyBorder="1" applyAlignment="1">
      <alignment horizontal="right" vertical="center"/>
    </xf>
    <xf numFmtId="188" fontId="39" fillId="0" borderId="26" xfId="45" applyNumberFormat="1" applyFont="1" applyFill="1" applyBorder="1" applyAlignment="1" applyProtection="1">
      <alignment horizontal="right" vertical="center"/>
      <protection/>
    </xf>
    <xf numFmtId="187" fontId="39" fillId="0" borderId="17" xfId="45" applyNumberFormat="1" applyFont="1" applyFill="1" applyBorder="1" applyAlignment="1" applyProtection="1">
      <alignment horizontal="right" vertical="center"/>
      <protection/>
    </xf>
    <xf numFmtId="188" fontId="28" fillId="0" borderId="27" xfId="45" applyNumberFormat="1" applyFont="1" applyFill="1" applyBorder="1" applyAlignment="1" applyProtection="1">
      <alignment horizontal="right" vertical="center"/>
      <protection/>
    </xf>
    <xf numFmtId="187" fontId="28" fillId="0" borderId="0" xfId="45" applyNumberFormat="1" applyFont="1" applyFill="1" applyBorder="1" applyAlignment="1" applyProtection="1">
      <alignment horizontal="right" vertical="center"/>
      <protection/>
    </xf>
    <xf numFmtId="0" fontId="28" fillId="0" borderId="27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86" fontId="28" fillId="0" borderId="27" xfId="45" applyNumberFormat="1" applyFont="1" applyBorder="1" applyAlignment="1" applyProtection="1">
      <alignment horizontal="right" vertical="center" wrapText="1"/>
      <protection locked="0"/>
    </xf>
    <xf numFmtId="186" fontId="28" fillId="0" borderId="0" xfId="45" applyNumberFormat="1" applyFont="1" applyBorder="1" applyAlignment="1" applyProtection="1">
      <alignment horizontal="right" vertical="center" wrapText="1"/>
      <protection locked="0"/>
    </xf>
    <xf numFmtId="188" fontId="28" fillId="0" borderId="27" xfId="0" applyNumberFormat="1" applyFont="1" applyFill="1" applyBorder="1" applyAlignment="1">
      <alignment horizontal="right" vertical="center"/>
    </xf>
    <xf numFmtId="187" fontId="28" fillId="0" borderId="0" xfId="0" applyNumberFormat="1" applyFont="1" applyFill="1" applyBorder="1" applyAlignment="1">
      <alignment horizontal="right" vertical="center"/>
    </xf>
    <xf numFmtId="2" fontId="28" fillId="34" borderId="29" xfId="0" applyNumberFormat="1" applyFont="1" applyFill="1" applyBorder="1" applyAlignment="1">
      <alignment horizontal="right" vertical="center" wrapText="1"/>
    </xf>
    <xf numFmtId="192" fontId="28" fillId="34" borderId="17" xfId="0" applyNumberFormat="1" applyFont="1" applyFill="1" applyBorder="1" applyAlignment="1">
      <alignment horizontal="right" vertical="center" wrapText="1"/>
    </xf>
    <xf numFmtId="192" fontId="28" fillId="34" borderId="0" xfId="0" applyNumberFormat="1" applyFont="1" applyFill="1" applyBorder="1" applyAlignment="1">
      <alignment horizontal="right" vertical="center" wrapText="1"/>
    </xf>
    <xf numFmtId="2" fontId="28" fillId="34" borderId="30" xfId="0" applyNumberFormat="1" applyFont="1" applyFill="1" applyBorder="1" applyAlignment="1">
      <alignment horizontal="right" vertical="center" wrapText="1"/>
    </xf>
    <xf numFmtId="192" fontId="28" fillId="34" borderId="31" xfId="0" applyNumberFormat="1" applyFont="1" applyFill="1" applyBorder="1" applyAlignment="1">
      <alignment horizontal="right" vertical="center" wrapText="1"/>
    </xf>
    <xf numFmtId="191" fontId="39" fillId="0" borderId="27" xfId="0" applyNumberFormat="1" applyFont="1" applyFill="1" applyBorder="1" applyAlignment="1">
      <alignment horizontal="right" vertical="center"/>
    </xf>
    <xf numFmtId="190" fontId="39" fillId="0" borderId="17" xfId="0" applyNumberFormat="1" applyFont="1" applyFill="1" applyBorder="1" applyAlignment="1">
      <alignment horizontal="right" vertical="center"/>
    </xf>
    <xf numFmtId="191" fontId="28" fillId="0" borderId="27" xfId="0" applyNumberFormat="1" applyFont="1" applyFill="1" applyBorder="1" applyAlignment="1">
      <alignment horizontal="right" vertical="center"/>
    </xf>
    <xf numFmtId="190" fontId="28" fillId="0" borderId="0" xfId="0" applyNumberFormat="1" applyFont="1" applyFill="1" applyBorder="1" applyAlignment="1">
      <alignment horizontal="right" vertical="center"/>
    </xf>
    <xf numFmtId="192" fontId="28" fillId="0" borderId="0" xfId="0" applyNumberFormat="1" applyFont="1" applyFill="1" applyBorder="1" applyAlignment="1">
      <alignment horizontal="right" vertical="center"/>
    </xf>
    <xf numFmtId="188" fontId="28" fillId="0" borderId="28" xfId="0" applyNumberFormat="1" applyFont="1" applyFill="1" applyBorder="1" applyAlignment="1">
      <alignment horizontal="right" vertical="center"/>
    </xf>
    <xf numFmtId="187" fontId="28" fillId="0" borderId="10" xfId="0" applyNumberFormat="1" applyFont="1" applyFill="1" applyBorder="1" applyAlignment="1">
      <alignment horizontal="right" vertical="center"/>
    </xf>
    <xf numFmtId="2" fontId="39" fillId="33" borderId="17" xfId="0" applyNumberFormat="1" applyFont="1" applyFill="1" applyBorder="1" applyAlignment="1">
      <alignment horizontal="right" vertical="center"/>
    </xf>
    <xf numFmtId="187" fontId="39" fillId="33" borderId="17" xfId="0" applyNumberFormat="1" applyFont="1" applyFill="1" applyBorder="1" applyAlignment="1">
      <alignment horizontal="right" vertical="center"/>
    </xf>
    <xf numFmtId="2" fontId="28" fillId="33" borderId="0" xfId="0" applyNumberFormat="1" applyFont="1" applyFill="1" applyBorder="1" applyAlignment="1">
      <alignment horizontal="right" vertical="center"/>
    </xf>
    <xf numFmtId="187" fontId="28" fillId="33" borderId="0" xfId="0" applyNumberFormat="1" applyFont="1" applyFill="1" applyBorder="1" applyAlignment="1">
      <alignment horizontal="right" vertical="center"/>
    </xf>
    <xf numFmtId="2" fontId="28" fillId="33" borderId="10" xfId="0" applyNumberFormat="1" applyFont="1" applyFill="1" applyBorder="1" applyAlignment="1">
      <alignment horizontal="right" vertical="center"/>
    </xf>
    <xf numFmtId="187" fontId="28" fillId="33" borderId="10" xfId="0" applyNumberFormat="1" applyFont="1" applyFill="1" applyBorder="1" applyAlignment="1">
      <alignment horizontal="right" vertical="center"/>
    </xf>
    <xf numFmtId="187" fontId="39" fillId="0" borderId="26" xfId="0" applyNumberFormat="1" applyFont="1" applyBorder="1" applyAlignment="1">
      <alignment horizontal="right" vertical="center"/>
    </xf>
    <xf numFmtId="187" fontId="39" fillId="0" borderId="17" xfId="0" applyNumberFormat="1" applyFont="1" applyBorder="1" applyAlignment="1">
      <alignment horizontal="right" vertical="center"/>
    </xf>
    <xf numFmtId="187" fontId="28" fillId="0" borderId="27" xfId="0" applyNumberFormat="1" applyFont="1" applyBorder="1" applyAlignment="1">
      <alignment horizontal="right" vertical="center"/>
    </xf>
    <xf numFmtId="187" fontId="28" fillId="0" borderId="28" xfId="0" applyNumberFormat="1" applyFont="1" applyBorder="1" applyAlignment="1">
      <alignment horizontal="right" vertical="center"/>
    </xf>
    <xf numFmtId="187" fontId="28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1" fontId="42" fillId="0" borderId="26" xfId="0" applyNumberFormat="1" applyFont="1" applyBorder="1" applyAlignment="1">
      <alignment horizontal="center" vertical="center"/>
    </xf>
    <xf numFmtId="191" fontId="42" fillId="0" borderId="17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9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9" fontId="42" fillId="0" borderId="27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0" fontId="42" fillId="0" borderId="27" xfId="0" applyNumberFormat="1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28" fillId="0" borderId="27" xfId="0" applyNumberFormat="1" applyFont="1" applyBorder="1" applyAlignment="1">
      <alignment horizontal="center" vertical="center" wrapText="1"/>
    </xf>
    <xf numFmtId="188" fontId="28" fillId="0" borderId="27" xfId="0" applyNumberFormat="1" applyFont="1" applyBorder="1" applyAlignment="1">
      <alignment horizontal="center" vertical="center" wrapText="1"/>
    </xf>
    <xf numFmtId="187" fontId="28" fillId="0" borderId="14" xfId="0" applyNumberFormat="1" applyFont="1" applyBorder="1" applyAlignment="1">
      <alignment horizontal="center" vertical="center" wrapText="1"/>
    </xf>
    <xf numFmtId="188" fontId="28" fillId="0" borderId="28" xfId="0" applyNumberFormat="1" applyFont="1" applyBorder="1" applyAlignment="1">
      <alignment horizontal="center" vertical="center" wrapText="1"/>
    </xf>
    <xf numFmtId="187" fontId="28" fillId="0" borderId="12" xfId="0" applyNumberFormat="1" applyFont="1" applyBorder="1" applyAlignment="1">
      <alignment horizontal="center" vertical="center" wrapText="1"/>
    </xf>
    <xf numFmtId="187" fontId="28" fillId="0" borderId="28" xfId="0" applyNumberFormat="1" applyFont="1" applyBorder="1" applyAlignment="1">
      <alignment horizontal="center" vertical="center" wrapText="1"/>
    </xf>
    <xf numFmtId="190" fontId="28" fillId="0" borderId="11" xfId="0" applyNumberFormat="1" applyFont="1" applyBorder="1" applyAlignment="1">
      <alignment horizontal="right" vertical="center"/>
    </xf>
    <xf numFmtId="190" fontId="39" fillId="0" borderId="14" xfId="0" applyNumberFormat="1" applyFont="1" applyBorder="1" applyAlignment="1">
      <alignment horizontal="right" vertical="center"/>
    </xf>
    <xf numFmtId="190" fontId="28" fillId="0" borderId="14" xfId="0" applyNumberFormat="1" applyFont="1" applyBorder="1" applyAlignment="1">
      <alignment horizontal="right" vertical="center"/>
    </xf>
    <xf numFmtId="190" fontId="28" fillId="0" borderId="12" xfId="0" applyNumberFormat="1" applyFont="1" applyBorder="1" applyAlignment="1">
      <alignment horizontal="right" vertical="center"/>
    </xf>
    <xf numFmtId="190" fontId="28" fillId="0" borderId="14" xfId="0" applyNumberFormat="1" applyFont="1" applyFill="1" applyBorder="1" applyAlignment="1">
      <alignment horizontal="right" vertical="center"/>
    </xf>
    <xf numFmtId="187" fontId="28" fillId="0" borderId="14" xfId="0" applyNumberFormat="1" applyFont="1" applyBorder="1" applyAlignment="1">
      <alignment horizontal="right" vertical="center"/>
    </xf>
    <xf numFmtId="191" fontId="28" fillId="0" borderId="26" xfId="0" applyNumberFormat="1" applyFont="1" applyBorder="1" applyAlignment="1">
      <alignment horizontal="right" vertical="center"/>
    </xf>
    <xf numFmtId="191" fontId="28" fillId="0" borderId="27" xfId="0" applyNumberFormat="1" applyFont="1" applyBorder="1" applyAlignment="1">
      <alignment horizontal="right" vertical="center"/>
    </xf>
    <xf numFmtId="191" fontId="39" fillId="0" borderId="27" xfId="0" applyNumberFormat="1" applyFont="1" applyBorder="1" applyAlignment="1">
      <alignment horizontal="right" vertical="center"/>
    </xf>
    <xf numFmtId="191" fontId="28" fillId="0" borderId="28" xfId="0" applyNumberFormat="1" applyFont="1" applyBorder="1" applyAlignment="1">
      <alignment horizontal="right" vertical="center"/>
    </xf>
    <xf numFmtId="187" fontId="39" fillId="0" borderId="14" xfId="0" applyNumberFormat="1" applyFont="1" applyBorder="1" applyAlignment="1">
      <alignment horizontal="right" vertical="center"/>
    </xf>
    <xf numFmtId="0" fontId="101" fillId="33" borderId="11" xfId="0" applyFont="1" applyFill="1" applyBorder="1" applyAlignment="1">
      <alignment vertical="center"/>
    </xf>
    <xf numFmtId="2" fontId="39" fillId="33" borderId="27" xfId="0" applyNumberFormat="1" applyFont="1" applyFill="1" applyBorder="1" applyAlignment="1">
      <alignment horizontal="right" vertical="center"/>
    </xf>
    <xf numFmtId="2" fontId="39" fillId="33" borderId="0" xfId="0" applyNumberFormat="1" applyFont="1" applyFill="1" applyBorder="1" applyAlignment="1">
      <alignment horizontal="right" vertical="center"/>
    </xf>
    <xf numFmtId="187" fontId="39" fillId="33" borderId="0" xfId="0" applyNumberFormat="1" applyFont="1" applyFill="1" applyBorder="1" applyAlignment="1">
      <alignment horizontal="right" vertical="center"/>
    </xf>
    <xf numFmtId="0" fontId="101" fillId="33" borderId="14" xfId="0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8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vertical="center"/>
      <protection/>
    </xf>
    <xf numFmtId="188" fontId="28" fillId="0" borderId="27" xfId="0" applyNumberFormat="1" applyFont="1" applyFill="1" applyBorder="1" applyAlignment="1">
      <alignment horizontal="right" vertical="center" wrapText="1"/>
    </xf>
    <xf numFmtId="188" fontId="28" fillId="0" borderId="28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87" fontId="28" fillId="0" borderId="0" xfId="0" applyNumberFormat="1" applyFont="1" applyBorder="1" applyAlignment="1">
      <alignment horizontal="center" vertical="center" wrapText="1"/>
    </xf>
    <xf numFmtId="187" fontId="28" fillId="0" borderId="10" xfId="0" applyNumberFormat="1" applyFont="1" applyBorder="1" applyAlignment="1">
      <alignment horizontal="center" vertical="center" wrapText="1"/>
    </xf>
    <xf numFmtId="57" fontId="24" fillId="0" borderId="0" xfId="0" applyNumberFormat="1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wrapText="1"/>
    </xf>
    <xf numFmtId="187" fontId="39" fillId="0" borderId="26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/>
    </xf>
    <xf numFmtId="191" fontId="28" fillId="0" borderId="17" xfId="0" applyNumberFormat="1" applyFont="1" applyBorder="1" applyAlignment="1">
      <alignment horizontal="right" vertical="center"/>
    </xf>
    <xf numFmtId="0" fontId="10" fillId="0" borderId="18" xfId="47" applyFont="1" applyBorder="1" applyAlignment="1">
      <alignment horizontal="center" vertical="center"/>
      <protection/>
    </xf>
    <xf numFmtId="0" fontId="10" fillId="0" borderId="18" xfId="47" applyFont="1" applyBorder="1" applyAlignment="1">
      <alignment horizontal="center" vertical="center"/>
      <protection/>
    </xf>
    <xf numFmtId="0" fontId="31" fillId="0" borderId="13" xfId="0" applyFont="1" applyBorder="1" applyAlignment="1">
      <alignment horizontal="center" vertical="center"/>
    </xf>
    <xf numFmtId="187" fontId="31" fillId="0" borderId="13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186" fontId="102" fillId="0" borderId="0" xfId="45" applyNumberFormat="1" applyFont="1" applyBorder="1" applyAlignment="1" applyProtection="1">
      <alignment horizontal="center" vertical="center" wrapText="1"/>
      <protection locked="0"/>
    </xf>
    <xf numFmtId="186" fontId="101" fillId="0" borderId="17" xfId="45" applyNumberFormat="1" applyFont="1" applyBorder="1" applyAlignment="1" applyProtection="1">
      <alignment horizontal="center" vertical="center" wrapText="1"/>
      <protection locked="0"/>
    </xf>
    <xf numFmtId="0" fontId="102" fillId="33" borderId="0" xfId="0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/>
    </xf>
    <xf numFmtId="0" fontId="5" fillId="0" borderId="0" xfId="47" applyFont="1">
      <alignment/>
      <protection/>
    </xf>
    <xf numFmtId="0" fontId="103" fillId="34" borderId="0" xfId="0" applyFont="1" applyFill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 wrapText="1"/>
    </xf>
    <xf numFmtId="187" fontId="101" fillId="0" borderId="13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192" fontId="39" fillId="33" borderId="26" xfId="0" applyNumberFormat="1" applyFont="1" applyFill="1" applyBorder="1" applyAlignment="1">
      <alignment horizontal="right" vertical="center"/>
    </xf>
    <xf numFmtId="192" fontId="28" fillId="33" borderId="27" xfId="0" applyNumberFormat="1" applyFont="1" applyFill="1" applyBorder="1" applyAlignment="1">
      <alignment horizontal="right" vertical="center"/>
    </xf>
    <xf numFmtId="192" fontId="28" fillId="33" borderId="28" xfId="0" applyNumberFormat="1" applyFont="1" applyFill="1" applyBorder="1" applyAlignment="1">
      <alignment horizontal="right" vertical="center"/>
    </xf>
    <xf numFmtId="0" fontId="101" fillId="33" borderId="18" xfId="0" applyFont="1" applyFill="1" applyBorder="1" applyAlignment="1">
      <alignment horizontal="center" vertical="center"/>
    </xf>
    <xf numFmtId="0" fontId="101" fillId="33" borderId="26" xfId="0" applyFont="1" applyFill="1" applyBorder="1" applyAlignment="1">
      <alignment horizontal="center" vertical="center" wrapText="1"/>
    </xf>
    <xf numFmtId="187" fontId="28" fillId="0" borderId="17" xfId="0" applyNumberFormat="1" applyFont="1" applyFill="1" applyBorder="1" applyAlignment="1">
      <alignment horizontal="right" vertical="center" wrapText="1"/>
    </xf>
    <xf numFmtId="0" fontId="101" fillId="0" borderId="18" xfId="45" applyFont="1" applyFill="1" applyBorder="1" applyAlignment="1" applyProtection="1">
      <alignment horizontal="center" vertical="center"/>
      <protection locked="0"/>
    </xf>
    <xf numFmtId="0" fontId="101" fillId="33" borderId="19" xfId="0" applyFont="1" applyFill="1" applyBorder="1" applyAlignment="1">
      <alignment horizontal="center" vertical="center"/>
    </xf>
    <xf numFmtId="187" fontId="101" fillId="0" borderId="13" xfId="0" applyNumberFormat="1" applyFont="1" applyBorder="1" applyAlignment="1">
      <alignment horizontal="center" vertical="center" wrapText="1"/>
    </xf>
    <xf numFmtId="188" fontId="101" fillId="0" borderId="18" xfId="0" applyNumberFormat="1" applyFont="1" applyBorder="1" applyAlignment="1">
      <alignment horizontal="center" vertical="center" wrapText="1"/>
    </xf>
    <xf numFmtId="192" fontId="38" fillId="0" borderId="18" xfId="47" applyNumberFormat="1" applyFont="1" applyBorder="1" applyAlignment="1">
      <alignment horizontal="center" vertical="center" wrapText="1"/>
      <protection/>
    </xf>
    <xf numFmtId="0" fontId="31" fillId="0" borderId="18" xfId="54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57" fillId="0" borderId="0" xfId="0" applyFont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justify" vertical="center" wrapText="1"/>
    </xf>
    <xf numFmtId="0" fontId="30" fillId="0" borderId="18" xfId="0" applyFont="1" applyFill="1" applyBorder="1" applyAlignment="1">
      <alignment horizontal="center" vertical="center" wrapText="1"/>
    </xf>
    <xf numFmtId="187" fontId="30" fillId="0" borderId="32" xfId="48" applyNumberFormat="1" applyFont="1" applyBorder="1" applyAlignment="1">
      <alignment horizontal="right" vertical="center"/>
      <protection/>
    </xf>
    <xf numFmtId="187" fontId="29" fillId="0" borderId="32" xfId="0" applyNumberFormat="1" applyFont="1" applyFill="1" applyBorder="1" applyAlignment="1">
      <alignment horizontal="left" vertical="center" shrinkToFit="1"/>
    </xf>
    <xf numFmtId="187" fontId="30" fillId="0" borderId="32" xfId="0" applyNumberFormat="1" applyFont="1" applyFill="1" applyBorder="1" applyAlignment="1">
      <alignment horizontal="right" vertical="center"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05" fillId="0" borderId="19" xfId="0" applyFont="1" applyBorder="1" applyAlignment="1">
      <alignment horizontal="justify" vertical="center" wrapText="1"/>
    </xf>
    <xf numFmtId="0" fontId="106" fillId="0" borderId="19" xfId="0" applyFont="1" applyBorder="1" applyAlignment="1">
      <alignment horizontal="justify" vertical="center"/>
    </xf>
    <xf numFmtId="187" fontId="30" fillId="0" borderId="32" xfId="0" applyNumberFormat="1" applyFont="1" applyBorder="1" applyAlignment="1">
      <alignment horizontal="right" vertical="center"/>
    </xf>
    <xf numFmtId="0" fontId="105" fillId="0" borderId="11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58" fillId="0" borderId="0" xfId="51" applyNumberFormat="1" applyFont="1" applyBorder="1" applyAlignment="1">
      <alignment horizontal="right" vertical="center"/>
      <protection/>
    </xf>
    <xf numFmtId="187" fontId="59" fillId="0" borderId="0" xfId="0" applyNumberFormat="1" applyFont="1" applyBorder="1" applyAlignment="1">
      <alignment horizontal="center" vertical="center"/>
    </xf>
    <xf numFmtId="188" fontId="60" fillId="0" borderId="0" xfId="0" applyNumberFormat="1" applyFont="1" applyBorder="1" applyAlignment="1">
      <alignment horizontal="center" vertical="center"/>
    </xf>
    <xf numFmtId="188" fontId="60" fillId="0" borderId="14" xfId="0" applyNumberFormat="1" applyFont="1" applyBorder="1" applyAlignment="1">
      <alignment horizontal="center" vertical="center"/>
    </xf>
    <xf numFmtId="187" fontId="59" fillId="0" borderId="27" xfId="0" applyNumberFormat="1" applyFont="1" applyBorder="1" applyAlignment="1">
      <alignment horizontal="center" vertical="center"/>
    </xf>
    <xf numFmtId="0" fontId="105" fillId="0" borderId="11" xfId="0" applyFont="1" applyBorder="1" applyAlignment="1">
      <alignment horizontal="justify" vertical="center" wrapText="1"/>
    </xf>
    <xf numFmtId="0" fontId="30" fillId="0" borderId="32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justify" vertical="center" wrapText="1"/>
    </xf>
    <xf numFmtId="0" fontId="30" fillId="0" borderId="16" xfId="0" applyFont="1" applyBorder="1" applyAlignment="1">
      <alignment horizontal="center" vertical="center" wrapText="1"/>
    </xf>
    <xf numFmtId="0" fontId="105" fillId="0" borderId="24" xfId="0" applyFont="1" applyBorder="1" applyAlignment="1">
      <alignment horizontal="justify" vertical="center" wrapText="1"/>
    </xf>
    <xf numFmtId="0" fontId="30" fillId="0" borderId="25" xfId="0" applyFont="1" applyBorder="1" applyAlignment="1">
      <alignment horizontal="center" vertical="center" wrapText="1"/>
    </xf>
    <xf numFmtId="187" fontId="30" fillId="0" borderId="25" xfId="0" applyNumberFormat="1" applyFont="1" applyBorder="1" applyAlignment="1">
      <alignment horizontal="right" vertical="center"/>
    </xf>
    <xf numFmtId="187" fontId="39" fillId="0" borderId="11" xfId="0" applyNumberFormat="1" applyFont="1" applyBorder="1" applyAlignment="1">
      <alignment horizontal="center" vertical="center" wrapText="1"/>
    </xf>
    <xf numFmtId="187" fontId="39" fillId="0" borderId="17" xfId="0" applyNumberFormat="1" applyFont="1" applyBorder="1" applyAlignment="1">
      <alignment horizontal="center" vertical="center" wrapText="1"/>
    </xf>
    <xf numFmtId="188" fontId="39" fillId="0" borderId="26" xfId="0" applyNumberFormat="1" applyFont="1" applyBorder="1" applyAlignment="1">
      <alignment horizontal="center" vertical="center" wrapText="1"/>
    </xf>
    <xf numFmtId="186" fontId="28" fillId="0" borderId="14" xfId="16" applyNumberFormat="1" applyFont="1" applyFill="1" applyBorder="1" applyAlignment="1">
      <alignment horizontal="center" vertical="center"/>
      <protection/>
    </xf>
    <xf numFmtId="186" fontId="28" fillId="0" borderId="12" xfId="16" applyNumberFormat="1" applyFont="1" applyFill="1" applyBorder="1" applyAlignment="1">
      <alignment horizontal="center" vertical="center"/>
      <protection/>
    </xf>
    <xf numFmtId="0" fontId="102" fillId="33" borderId="0" xfId="0" applyFont="1" applyFill="1" applyBorder="1" applyAlignment="1">
      <alignment horizontal="center" vertical="center"/>
    </xf>
    <xf numFmtId="186" fontId="28" fillId="0" borderId="0" xfId="16" applyNumberFormat="1" applyFont="1" applyFill="1" applyBorder="1" applyAlignment="1">
      <alignment horizontal="center" vertical="center"/>
      <protection/>
    </xf>
    <xf numFmtId="186" fontId="28" fillId="0" borderId="10" xfId="16" applyNumberFormat="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10" fillId="0" borderId="19" xfId="47" applyFont="1" applyBorder="1" applyAlignment="1">
      <alignment horizontal="left" vertical="center"/>
      <protection/>
    </xf>
    <xf numFmtId="188" fontId="28" fillId="0" borderId="27" xfId="0" applyNumberFormat="1" applyFont="1" applyBorder="1" applyAlignment="1">
      <alignment horizontal="right" vertical="center"/>
    </xf>
    <xf numFmtId="188" fontId="28" fillId="0" borderId="26" xfId="0" applyNumberFormat="1" applyFont="1" applyBorder="1" applyAlignment="1">
      <alignment horizontal="right" vertical="center"/>
    </xf>
    <xf numFmtId="188" fontId="28" fillId="0" borderId="28" xfId="0" applyNumberFormat="1" applyFont="1" applyBorder="1" applyAlignment="1">
      <alignment horizontal="right" vertical="center"/>
    </xf>
    <xf numFmtId="0" fontId="44" fillId="0" borderId="33" xfId="18" applyFont="1" applyFill="1" applyBorder="1" applyAlignment="1">
      <alignment vertical="center"/>
      <protection/>
    </xf>
    <xf numFmtId="0" fontId="46" fillId="0" borderId="0" xfId="18" applyFont="1" applyFill="1" applyBorder="1">
      <alignment/>
      <protection/>
    </xf>
    <xf numFmtId="0" fontId="47" fillId="0" borderId="0" xfId="18" applyFont="1" applyFill="1" applyAlignment="1">
      <alignment horizontal="center" vertical="center"/>
      <protection/>
    </xf>
    <xf numFmtId="0" fontId="47" fillId="0" borderId="19" xfId="18" applyFont="1" applyFill="1" applyBorder="1" applyAlignment="1">
      <alignment horizontal="center" vertical="center"/>
      <protection/>
    </xf>
    <xf numFmtId="0" fontId="47" fillId="0" borderId="18" xfId="18" applyNumberFormat="1" applyFont="1" applyFill="1" applyBorder="1" applyAlignment="1">
      <alignment horizontal="center" vertical="center" wrapText="1"/>
      <protection/>
    </xf>
    <xf numFmtId="0" fontId="51" fillId="0" borderId="18" xfId="18" applyNumberFormat="1" applyFont="1" applyFill="1" applyBorder="1" applyAlignment="1">
      <alignment horizontal="center" vertical="center" wrapText="1"/>
      <protection/>
    </xf>
    <xf numFmtId="0" fontId="47" fillId="0" borderId="18" xfId="18" applyFont="1" applyFill="1" applyBorder="1" applyAlignment="1">
      <alignment horizontal="center" vertical="center" wrapText="1"/>
      <protection/>
    </xf>
    <xf numFmtId="188" fontId="47" fillId="0" borderId="18" xfId="50" applyNumberFormat="1" applyFont="1" applyFill="1" applyBorder="1" applyAlignment="1">
      <alignment horizontal="center" vertical="center" wrapText="1"/>
      <protection/>
    </xf>
    <xf numFmtId="0" fontId="51" fillId="0" borderId="13" xfId="18" applyNumberFormat="1" applyFont="1" applyFill="1" applyBorder="1" applyAlignment="1">
      <alignment horizontal="center" vertical="center" wrapText="1"/>
      <protection/>
    </xf>
    <xf numFmtId="0" fontId="50" fillId="0" borderId="19" xfId="53" applyFont="1" applyFill="1" applyBorder="1" applyAlignment="1">
      <alignment horizontal="center" vertical="center" wrapText="1"/>
      <protection/>
    </xf>
    <xf numFmtId="0" fontId="47" fillId="0" borderId="13" xfId="18" applyFont="1" applyFill="1" applyBorder="1" applyAlignment="1">
      <alignment horizontal="center" vertical="center" wrapText="1"/>
      <protection/>
    </xf>
    <xf numFmtId="0" fontId="47" fillId="0" borderId="19" xfId="18" applyNumberFormat="1" applyFont="1" applyFill="1" applyBorder="1" applyAlignment="1">
      <alignment horizontal="center" vertical="center" wrapText="1"/>
      <protection/>
    </xf>
    <xf numFmtId="0" fontId="47" fillId="0" borderId="13" xfId="18" applyNumberFormat="1" applyFont="1" applyFill="1" applyBorder="1" applyAlignment="1">
      <alignment horizontal="center" vertical="center" wrapText="1"/>
      <protection/>
    </xf>
    <xf numFmtId="188" fontId="50" fillId="0" borderId="19" xfId="50" applyNumberFormat="1" applyFont="1" applyFill="1" applyBorder="1" applyAlignment="1">
      <alignment horizontal="center" vertical="center" wrapText="1"/>
      <protection/>
    </xf>
    <xf numFmtId="0" fontId="50" fillId="0" borderId="18" xfId="53" applyFont="1" applyFill="1" applyBorder="1" applyAlignment="1">
      <alignment horizontal="center" vertical="center" wrapText="1"/>
      <protection/>
    </xf>
    <xf numFmtId="190" fontId="47" fillId="0" borderId="18" xfId="52" applyNumberFormat="1" applyFont="1" applyFill="1" applyBorder="1" applyAlignment="1">
      <alignment horizontal="right" vertical="center"/>
      <protection/>
    </xf>
    <xf numFmtId="0" fontId="47" fillId="0" borderId="18" xfId="18" applyNumberFormat="1" applyFont="1" applyFill="1" applyBorder="1" applyAlignment="1">
      <alignment horizontal="right" vertical="center" wrapText="1"/>
      <protection/>
    </xf>
    <xf numFmtId="0" fontId="47" fillId="0" borderId="18" xfId="18" applyFont="1" applyFill="1" applyBorder="1" applyAlignment="1">
      <alignment horizontal="right" vertical="center" wrapText="1"/>
      <protection/>
    </xf>
    <xf numFmtId="187" fontId="47" fillId="0" borderId="18" xfId="52" applyNumberFormat="1" applyFont="1" applyFill="1" applyBorder="1" applyAlignment="1">
      <alignment horizontal="right" vertical="center"/>
      <protection/>
    </xf>
    <xf numFmtId="0" fontId="47" fillId="0" borderId="13" xfId="18" applyNumberFormat="1" applyFont="1" applyFill="1" applyBorder="1" applyAlignment="1">
      <alignment horizontal="right" vertical="center" wrapText="1"/>
      <protection/>
    </xf>
    <xf numFmtId="190" fontId="47" fillId="0" borderId="18" xfId="52" applyNumberFormat="1" applyFont="1" applyFill="1" applyBorder="1" applyAlignment="1">
      <alignment horizontal="right" vertical="center" shrinkToFit="1"/>
      <protection/>
    </xf>
    <xf numFmtId="0" fontId="47" fillId="0" borderId="18" xfId="18" applyNumberFormat="1" applyFont="1" applyFill="1" applyBorder="1" applyAlignment="1">
      <alignment horizontal="right" vertical="center" shrinkToFit="1"/>
      <protection/>
    </xf>
    <xf numFmtId="0" fontId="47" fillId="0" borderId="13" xfId="18" applyNumberFormat="1" applyFont="1" applyFill="1" applyBorder="1" applyAlignment="1">
      <alignment horizontal="right" vertical="center" shrinkToFit="1"/>
      <protection/>
    </xf>
    <xf numFmtId="186" fontId="47" fillId="0" borderId="18" xfId="52" applyNumberFormat="1" applyFont="1" applyFill="1" applyBorder="1" applyAlignment="1">
      <alignment horizontal="right" vertical="center"/>
      <protection/>
    </xf>
    <xf numFmtId="190" fontId="53" fillId="0" borderId="18" xfId="52" applyNumberFormat="1" applyFont="1" applyFill="1" applyBorder="1" applyAlignment="1">
      <alignment horizontal="right" vertical="center"/>
      <protection/>
    </xf>
    <xf numFmtId="186" fontId="53" fillId="0" borderId="18" xfId="52" applyNumberFormat="1" applyFont="1" applyFill="1" applyBorder="1" applyAlignment="1">
      <alignment horizontal="right" vertical="center"/>
      <protection/>
    </xf>
    <xf numFmtId="187" fontId="53" fillId="0" borderId="18" xfId="52" applyNumberFormat="1" applyFont="1" applyFill="1" applyBorder="1" applyAlignment="1">
      <alignment horizontal="right" vertical="center"/>
      <protection/>
    </xf>
    <xf numFmtId="186" fontId="53" fillId="0" borderId="13" xfId="52" applyNumberFormat="1" applyFont="1" applyFill="1" applyBorder="1" applyAlignment="1">
      <alignment horizontal="right" vertical="center"/>
      <protection/>
    </xf>
    <xf numFmtId="187" fontId="53" fillId="0" borderId="18" xfId="52" applyNumberFormat="1" applyFont="1" applyFill="1" applyBorder="1" applyAlignment="1">
      <alignment horizontal="right" vertical="center" shrinkToFit="1"/>
      <protection/>
    </xf>
    <xf numFmtId="186" fontId="53" fillId="0" borderId="18" xfId="52" applyNumberFormat="1" applyFont="1" applyFill="1" applyBorder="1" applyAlignment="1">
      <alignment horizontal="right" vertical="center" shrinkToFit="1"/>
      <protection/>
    </xf>
    <xf numFmtId="186" fontId="53" fillId="0" borderId="13" xfId="52" applyNumberFormat="1" applyFont="1" applyFill="1" applyBorder="1" applyAlignment="1">
      <alignment horizontal="right" vertical="center" shrinkToFit="1"/>
      <protection/>
    </xf>
    <xf numFmtId="190" fontId="53" fillId="0" borderId="18" xfId="52" applyNumberFormat="1" applyFont="1" applyFill="1" applyBorder="1" applyAlignment="1">
      <alignment horizontal="right" vertical="center" shrinkToFit="1"/>
      <protection/>
    </xf>
    <xf numFmtId="0" fontId="53" fillId="0" borderId="0" xfId="18" applyFont="1" applyFill="1" applyAlignment="1">
      <alignment vertical="center"/>
      <protection/>
    </xf>
    <xf numFmtId="0" fontId="47" fillId="0" borderId="24" xfId="18" applyFont="1" applyFill="1" applyBorder="1" applyAlignment="1">
      <alignment horizontal="center" vertical="center" wrapText="1"/>
      <protection/>
    </xf>
    <xf numFmtId="187" fontId="53" fillId="0" borderId="25" xfId="52" applyNumberFormat="1" applyFont="1" applyFill="1" applyBorder="1" applyAlignment="1">
      <alignment horizontal="right" vertical="center"/>
      <protection/>
    </xf>
    <xf numFmtId="186" fontId="53" fillId="0" borderId="25" xfId="52" applyNumberFormat="1" applyFont="1" applyFill="1" applyBorder="1" applyAlignment="1">
      <alignment horizontal="right" vertical="center"/>
      <protection/>
    </xf>
    <xf numFmtId="186" fontId="53" fillId="0" borderId="34" xfId="52" applyNumberFormat="1" applyFont="1" applyFill="1" applyBorder="1" applyAlignment="1">
      <alignment horizontal="right" vertical="center"/>
      <protection/>
    </xf>
    <xf numFmtId="187" fontId="53" fillId="0" borderId="25" xfId="52" applyNumberFormat="1" applyFont="1" applyFill="1" applyBorder="1" applyAlignment="1">
      <alignment horizontal="right" vertical="center" shrinkToFit="1"/>
      <protection/>
    </xf>
    <xf numFmtId="186" fontId="53" fillId="0" borderId="25" xfId="52" applyNumberFormat="1" applyFont="1" applyFill="1" applyBorder="1" applyAlignment="1">
      <alignment horizontal="right" vertical="center" shrinkToFit="1"/>
      <protection/>
    </xf>
    <xf numFmtId="186" fontId="53" fillId="0" borderId="34" xfId="52" applyNumberFormat="1" applyFont="1" applyFill="1" applyBorder="1" applyAlignment="1">
      <alignment horizontal="right" vertical="center" shrinkToFit="1"/>
      <protection/>
    </xf>
    <xf numFmtId="190" fontId="53" fillId="0" borderId="25" xfId="52" applyNumberFormat="1" applyFont="1" applyFill="1" applyBorder="1" applyAlignment="1">
      <alignment horizontal="right" vertical="center" shrinkToFit="1"/>
      <protection/>
    </xf>
    <xf numFmtId="0" fontId="53" fillId="0" borderId="33" xfId="18" applyFont="1" applyFill="1" applyBorder="1" applyAlignment="1">
      <alignment vertical="center"/>
      <protection/>
    </xf>
    <xf numFmtId="0" fontId="54" fillId="0" borderId="0" xfId="18" applyFont="1" applyFill="1" applyAlignment="1">
      <alignment horizontal="center" vertical="center"/>
      <protection/>
    </xf>
    <xf numFmtId="0" fontId="55" fillId="0" borderId="0" xfId="18" applyFont="1" applyFill="1" applyBorder="1" applyAlignment="1">
      <alignment vertical="center"/>
      <protection/>
    </xf>
    <xf numFmtId="0" fontId="56" fillId="0" borderId="0" xfId="18" applyFont="1" applyFill="1" applyAlignment="1">
      <alignment vertical="center"/>
      <protection/>
    </xf>
    <xf numFmtId="0" fontId="107" fillId="0" borderId="0" xfId="18" applyFont="1" applyFill="1" applyAlignment="1">
      <alignment vertical="center"/>
      <protection/>
    </xf>
    <xf numFmtId="0" fontId="54" fillId="0" borderId="0" xfId="18" applyFont="1" applyFill="1" applyAlignment="1">
      <alignment vertical="center"/>
      <protection/>
    </xf>
    <xf numFmtId="186" fontId="28" fillId="0" borderId="0" xfId="0" applyNumberFormat="1" applyFont="1" applyFill="1" applyBorder="1" applyAlignment="1">
      <alignment horizontal="right" vertical="center" wrapText="1"/>
    </xf>
    <xf numFmtId="186" fontId="28" fillId="0" borderId="10" xfId="0" applyNumberFormat="1" applyFont="1" applyFill="1" applyBorder="1" applyAlignment="1">
      <alignment horizontal="right" vertical="center" wrapText="1"/>
    </xf>
    <xf numFmtId="186" fontId="39" fillId="0" borderId="17" xfId="0" applyNumberFormat="1" applyFont="1" applyFill="1" applyBorder="1" applyAlignment="1">
      <alignment horizontal="right" vertical="center" wrapText="1"/>
    </xf>
    <xf numFmtId="186" fontId="47" fillId="0" borderId="13" xfId="52" applyNumberFormat="1" applyFont="1" applyFill="1" applyBorder="1" applyAlignment="1">
      <alignment horizontal="right" vertical="center"/>
      <protection/>
    </xf>
    <xf numFmtId="187" fontId="47" fillId="0" borderId="18" xfId="52" applyNumberFormat="1" applyFont="1" applyFill="1" applyBorder="1" applyAlignment="1">
      <alignment horizontal="right" vertical="center" shrinkToFit="1"/>
      <protection/>
    </xf>
    <xf numFmtId="186" fontId="47" fillId="0" borderId="18" xfId="52" applyNumberFormat="1" applyFont="1" applyFill="1" applyBorder="1" applyAlignment="1">
      <alignment horizontal="right" vertical="center" shrinkToFit="1"/>
      <protection/>
    </xf>
    <xf numFmtId="186" fontId="47" fillId="0" borderId="13" xfId="52" applyNumberFormat="1" applyFont="1" applyFill="1" applyBorder="1" applyAlignment="1">
      <alignment horizontal="right" vertical="center" shrinkToFit="1"/>
      <protection/>
    </xf>
    <xf numFmtId="0" fontId="47" fillId="0" borderId="0" xfId="18" applyFont="1" applyFill="1" applyAlignment="1">
      <alignment vertical="center"/>
      <protection/>
    </xf>
    <xf numFmtId="0" fontId="8" fillId="0" borderId="11" xfId="0" applyFont="1" applyBorder="1" applyAlignment="1">
      <alignment horizontal="center" vertical="center"/>
    </xf>
    <xf numFmtId="190" fontId="28" fillId="0" borderId="26" xfId="0" applyNumberFormat="1" applyFont="1" applyBorder="1" applyAlignment="1">
      <alignment horizontal="right" vertical="center"/>
    </xf>
    <xf numFmtId="189" fontId="28" fillId="0" borderId="27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36" fillId="0" borderId="0" xfId="47" applyFont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 vertical="center" wrapText="1"/>
      <protection/>
    </xf>
    <xf numFmtId="2" fontId="43" fillId="0" borderId="26" xfId="47" applyNumberFormat="1" applyFont="1" applyBorder="1" applyAlignment="1">
      <alignment horizontal="center" vertical="center"/>
      <protection/>
    </xf>
    <xf numFmtId="2" fontId="30" fillId="0" borderId="17" xfId="47" applyNumberFormat="1" applyFont="1" applyBorder="1" applyAlignment="1">
      <alignment horizontal="center" vertical="center"/>
      <protection/>
    </xf>
    <xf numFmtId="2" fontId="30" fillId="0" borderId="27" xfId="47" applyNumberFormat="1" applyFont="1" applyBorder="1" applyAlignment="1">
      <alignment horizontal="center" vertical="center"/>
      <protection/>
    </xf>
    <xf numFmtId="2" fontId="30" fillId="0" borderId="0" xfId="47" applyNumberFormat="1" applyFont="1" applyBorder="1" applyAlignment="1">
      <alignment horizontal="center" vertical="center"/>
      <protection/>
    </xf>
    <xf numFmtId="2" fontId="30" fillId="0" borderId="28" xfId="47" applyNumberFormat="1" applyFont="1" applyBorder="1" applyAlignment="1">
      <alignment horizontal="center" vertical="center"/>
      <protection/>
    </xf>
    <xf numFmtId="2" fontId="30" fillId="0" borderId="10" xfId="47" applyNumberFormat="1" applyFont="1" applyBorder="1" applyAlignment="1">
      <alignment horizontal="center" vertical="center"/>
      <protection/>
    </xf>
    <xf numFmtId="1" fontId="43" fillId="0" borderId="26" xfId="47" applyNumberFormat="1" applyFont="1" applyFill="1" applyBorder="1" applyAlignment="1">
      <alignment horizontal="center" vertical="center"/>
      <protection/>
    </xf>
    <xf numFmtId="1" fontId="30" fillId="0" borderId="17" xfId="47" applyNumberFormat="1" applyFont="1" applyFill="1" applyBorder="1" applyAlignment="1">
      <alignment horizontal="center" vertical="center"/>
      <protection/>
    </xf>
    <xf numFmtId="1" fontId="30" fillId="0" borderId="27" xfId="47" applyNumberFormat="1" applyFont="1" applyFill="1" applyBorder="1" applyAlignment="1">
      <alignment horizontal="center" vertical="center"/>
      <protection/>
    </xf>
    <xf numFmtId="1" fontId="30" fillId="0" borderId="0" xfId="47" applyNumberFormat="1" applyFont="1" applyFill="1" applyBorder="1" applyAlignment="1">
      <alignment horizontal="center" vertical="center"/>
      <protection/>
    </xf>
    <xf numFmtId="1" fontId="30" fillId="0" borderId="28" xfId="47" applyNumberFormat="1" applyFont="1" applyFill="1" applyBorder="1" applyAlignment="1">
      <alignment horizontal="center" vertical="center"/>
      <protection/>
    </xf>
    <xf numFmtId="1" fontId="30" fillId="0" borderId="10" xfId="47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04" fillId="0" borderId="1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02" fillId="0" borderId="0" xfId="45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3" fillId="33" borderId="10" xfId="0" applyFont="1" applyFill="1" applyBorder="1" applyAlignment="1">
      <alignment horizontal="right" vertical="center"/>
    </xf>
    <xf numFmtId="57" fontId="24" fillId="0" borderId="10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wrapText="1"/>
    </xf>
    <xf numFmtId="187" fontId="101" fillId="0" borderId="13" xfId="0" applyNumberFormat="1" applyFont="1" applyFill="1" applyBorder="1" applyAlignment="1">
      <alignment horizontal="center" vertical="center" wrapText="1"/>
    </xf>
    <xf numFmtId="187" fontId="101" fillId="0" borderId="19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57" fontId="29" fillId="0" borderId="36" xfId="0" applyNumberFormat="1" applyFont="1" applyBorder="1" applyAlignment="1">
      <alignment horizontal="center" vertical="center" wrapText="1"/>
    </xf>
    <xf numFmtId="0" fontId="54" fillId="0" borderId="0" xfId="18" applyFont="1" applyFill="1" applyBorder="1" applyAlignment="1">
      <alignment horizontal="left" vertical="center"/>
      <protection/>
    </xf>
    <xf numFmtId="0" fontId="47" fillId="0" borderId="36" xfId="18" applyFont="1" applyFill="1" applyBorder="1" applyAlignment="1">
      <alignment horizontal="center" vertical="center" wrapText="1"/>
      <protection/>
    </xf>
    <xf numFmtId="0" fontId="48" fillId="0" borderId="36" xfId="18" applyFont="1" applyFill="1" applyBorder="1" applyAlignment="1">
      <alignment horizontal="center" vertical="center" wrapText="1"/>
      <protection/>
    </xf>
    <xf numFmtId="0" fontId="47" fillId="0" borderId="37" xfId="18" applyFont="1" applyFill="1" applyBorder="1" applyAlignment="1">
      <alignment horizontal="center" vertical="center" wrapText="1"/>
      <protection/>
    </xf>
    <xf numFmtId="0" fontId="47" fillId="0" borderId="35" xfId="18" applyFont="1" applyFill="1" applyBorder="1" applyAlignment="1">
      <alignment horizontal="center" vertical="center" wrapText="1"/>
      <protection/>
    </xf>
    <xf numFmtId="188" fontId="50" fillId="0" borderId="35" xfId="50" applyNumberFormat="1" applyFont="1" applyFill="1" applyBorder="1" applyAlignment="1">
      <alignment horizontal="center" vertical="center" wrapText="1"/>
      <protection/>
    </xf>
    <xf numFmtId="188" fontId="50" fillId="0" borderId="36" xfId="50" applyNumberFormat="1" applyFont="1" applyFill="1" applyBorder="1" applyAlignment="1">
      <alignment horizontal="center" vertical="center" wrapText="1"/>
      <protection/>
    </xf>
    <xf numFmtId="0" fontId="47" fillId="0" borderId="35" xfId="18" applyFont="1" applyFill="1" applyBorder="1" applyAlignment="1">
      <alignment horizontal="center" vertical="center"/>
      <protection/>
    </xf>
    <xf numFmtId="0" fontId="47" fillId="0" borderId="19" xfId="18" applyFont="1" applyFill="1" applyBorder="1" applyAlignment="1">
      <alignment horizontal="center" vertical="center"/>
      <protection/>
    </xf>
    <xf numFmtId="188" fontId="49" fillId="0" borderId="36" xfId="50" applyNumberFormat="1" applyFont="1" applyFill="1" applyBorder="1" applyAlignment="1">
      <alignment horizontal="center" vertical="center" wrapText="1"/>
      <protection/>
    </xf>
    <xf numFmtId="188" fontId="50" fillId="0" borderId="37" xfId="50" applyNumberFormat="1" applyFont="1" applyFill="1" applyBorder="1" applyAlignment="1">
      <alignment horizontal="center" vertical="center" wrapText="1"/>
      <protection/>
    </xf>
    <xf numFmtId="0" fontId="45" fillId="0" borderId="33" xfId="18" applyFont="1" applyFill="1" applyBorder="1" applyAlignment="1">
      <alignment horizontal="center" vertical="center"/>
      <protection/>
    </xf>
    <xf numFmtId="188" fontId="50" fillId="0" borderId="36" xfId="53" applyNumberFormat="1" applyFont="1" applyFill="1" applyBorder="1" applyAlignment="1">
      <alignment horizontal="center" vertical="center" wrapText="1"/>
      <protection/>
    </xf>
    <xf numFmtId="188" fontId="50" fillId="0" borderId="37" xfId="53" applyNumberFormat="1" applyFont="1" applyFill="1" applyBorder="1" applyAlignment="1">
      <alignment horizontal="center" vertical="center" wrapText="1"/>
      <protection/>
    </xf>
    <xf numFmtId="0" fontId="10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</cellXfs>
  <cellStyles count="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2" xfId="44"/>
    <cellStyle name="常规 2" xfId="45"/>
    <cellStyle name="常规 2 2" xfId="46"/>
    <cellStyle name="常规 3" xfId="47"/>
    <cellStyle name="常规 3 2 3 2" xfId="48"/>
    <cellStyle name="常规 3 3 2 2" xfId="49"/>
    <cellStyle name="常规 3 3 2 2 2" xfId="50"/>
    <cellStyle name="常规_20185791417548" xfId="51"/>
    <cellStyle name="常规_复件 月报-2005-01 2 2 2" xfId="52"/>
    <cellStyle name="常规_湖南月报-200811（定） 2 2 2 2 2" xfId="53"/>
    <cellStyle name="常规_长江沿岸_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7.2</v>
          </cell>
          <cell r="H5">
            <v>80.87126397858124</v>
          </cell>
        </row>
        <row r="6">
          <cell r="G6">
            <v>-5.4</v>
          </cell>
          <cell r="H6" t="str">
            <v>—</v>
          </cell>
        </row>
        <row r="7">
          <cell r="G7">
            <v>9.2</v>
          </cell>
          <cell r="H7">
            <v>98.91886935740098</v>
          </cell>
        </row>
        <row r="9">
          <cell r="G9">
            <v>6.4</v>
          </cell>
          <cell r="H9">
            <v>71.65901070197418</v>
          </cell>
        </row>
        <row r="10">
          <cell r="G10">
            <v>8.4</v>
          </cell>
          <cell r="H10">
            <v>70.81531356835343</v>
          </cell>
        </row>
        <row r="11">
          <cell r="G11">
            <v>8.4</v>
          </cell>
          <cell r="H11">
            <v>85.99962981983697</v>
          </cell>
        </row>
        <row r="12">
          <cell r="G12">
            <v>-3.8</v>
          </cell>
          <cell r="H12">
            <v>64.27118644067797</v>
          </cell>
        </row>
        <row r="13">
          <cell r="G13">
            <v>8.3</v>
          </cell>
          <cell r="H13">
            <v>62.96754684041525</v>
          </cell>
        </row>
        <row r="14">
          <cell r="G14">
            <v>6.2</v>
          </cell>
          <cell r="H14">
            <v>73.37863724325774</v>
          </cell>
        </row>
        <row r="15">
          <cell r="G15">
            <v>8.5</v>
          </cell>
          <cell r="H15">
            <v>77.20224014880411</v>
          </cell>
        </row>
        <row r="16">
          <cell r="G16">
            <v>5.9</v>
          </cell>
          <cell r="H16">
            <v>98.91474294123057</v>
          </cell>
        </row>
        <row r="17">
          <cell r="G17">
            <v>5.9</v>
          </cell>
          <cell r="H17" t="str">
            <v>—</v>
          </cell>
        </row>
        <row r="18">
          <cell r="G18">
            <v>7.3</v>
          </cell>
          <cell r="H18" t="str">
            <v>—</v>
          </cell>
        </row>
        <row r="22">
          <cell r="G22">
            <v>7.2</v>
          </cell>
        </row>
        <row r="25">
          <cell r="G25">
            <v>13.5</v>
          </cell>
        </row>
        <row r="26">
          <cell r="G26">
            <v>8.6</v>
          </cell>
        </row>
        <row r="27">
          <cell r="G27">
            <v>-7.5</v>
          </cell>
        </row>
        <row r="28">
          <cell r="G28">
            <v>-6.419999999999999</v>
          </cell>
        </row>
        <row r="29">
          <cell r="G29">
            <v>9.7</v>
          </cell>
        </row>
        <row r="30">
          <cell r="G30">
            <v>3.2</v>
          </cell>
        </row>
        <row r="31">
          <cell r="G31">
            <v>12.5</v>
          </cell>
        </row>
        <row r="32">
          <cell r="G32">
            <v>5.1</v>
          </cell>
        </row>
        <row r="33">
          <cell r="G33">
            <v>14.1</v>
          </cell>
        </row>
        <row r="34">
          <cell r="G34">
            <v>4.8</v>
          </cell>
        </row>
        <row r="35">
          <cell r="G35">
            <v>2.6</v>
          </cell>
        </row>
        <row r="36">
          <cell r="G36">
            <v>13.1</v>
          </cell>
        </row>
        <row r="40">
          <cell r="G40">
            <v>7.8</v>
          </cell>
        </row>
        <row r="41">
          <cell r="G41">
            <v>13.5</v>
          </cell>
        </row>
        <row r="42">
          <cell r="G42">
            <v>-4.5</v>
          </cell>
        </row>
        <row r="43">
          <cell r="G43">
            <v>16.5</v>
          </cell>
        </row>
        <row r="44">
          <cell r="G44">
            <v>6.1</v>
          </cell>
        </row>
        <row r="45">
          <cell r="G45">
            <v>-2.6</v>
          </cell>
        </row>
        <row r="46">
          <cell r="G46">
            <v>5.1</v>
          </cell>
        </row>
        <row r="47">
          <cell r="G47">
            <v>4.5</v>
          </cell>
        </row>
        <row r="48">
          <cell r="G48">
            <v>11.5</v>
          </cell>
        </row>
        <row r="49">
          <cell r="G49">
            <v>11.6</v>
          </cell>
        </row>
        <row r="50">
          <cell r="G50">
            <v>-1.7</v>
          </cell>
        </row>
        <row r="58">
          <cell r="G58">
            <v>8.9</v>
          </cell>
        </row>
        <row r="59">
          <cell r="G59">
            <v>5.9</v>
          </cell>
        </row>
        <row r="60">
          <cell r="G60">
            <v>10.8</v>
          </cell>
        </row>
        <row r="61">
          <cell r="G61">
            <v>6.5</v>
          </cell>
        </row>
        <row r="62">
          <cell r="G62">
            <v>7.5</v>
          </cell>
        </row>
        <row r="63">
          <cell r="G63">
            <v>10.5</v>
          </cell>
        </row>
        <row r="64">
          <cell r="G64">
            <v>2.1</v>
          </cell>
        </row>
        <row r="65">
          <cell r="G65">
            <v>9.9</v>
          </cell>
        </row>
        <row r="66">
          <cell r="G66">
            <v>7.9</v>
          </cell>
        </row>
        <row r="67">
          <cell r="G67">
            <v>10.1</v>
          </cell>
        </row>
        <row r="68">
          <cell r="G68">
            <v>9.5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5月"/>
    </sheetNames>
    <sheetDataSet>
      <sheetData sheetId="0">
        <row r="5">
          <cell r="D5">
            <v>550113</v>
          </cell>
          <cell r="F5">
            <v>20.7</v>
          </cell>
        </row>
        <row r="6">
          <cell r="D6">
            <v>378296</v>
          </cell>
          <cell r="F6">
            <v>7.8</v>
          </cell>
        </row>
        <row r="7">
          <cell r="D7">
            <v>62281</v>
          </cell>
          <cell r="F7">
            <v>121.56</v>
          </cell>
        </row>
        <row r="8">
          <cell r="D8">
            <v>1509574</v>
          </cell>
          <cell r="F8">
            <v>-4.87</v>
          </cell>
        </row>
        <row r="9">
          <cell r="D9">
            <v>1339948</v>
          </cell>
          <cell r="F9">
            <v>-12.26</v>
          </cell>
        </row>
        <row r="10">
          <cell r="D10">
            <v>911577</v>
          </cell>
          <cell r="F10">
            <v>20.43</v>
          </cell>
        </row>
        <row r="11">
          <cell r="D11">
            <v>695040</v>
          </cell>
          <cell r="F11">
            <v>-1.61</v>
          </cell>
        </row>
        <row r="12">
          <cell r="D12">
            <v>15664483</v>
          </cell>
          <cell r="F12">
            <v>15.59</v>
          </cell>
        </row>
        <row r="13">
          <cell r="D13">
            <v>12087034</v>
          </cell>
          <cell r="F13">
            <v>15.63</v>
          </cell>
        </row>
        <row r="14">
          <cell r="D14">
            <v>1737328</v>
          </cell>
          <cell r="F14">
            <v>7.58</v>
          </cell>
        </row>
        <row r="15">
          <cell r="D15">
            <v>1394775</v>
          </cell>
          <cell r="F15">
            <v>2.92</v>
          </cell>
        </row>
        <row r="16">
          <cell r="D16">
            <v>666040</v>
          </cell>
          <cell r="F16">
            <v>-2.25</v>
          </cell>
        </row>
        <row r="17">
          <cell r="D17">
            <v>537726</v>
          </cell>
          <cell r="F17">
            <v>-9.94</v>
          </cell>
        </row>
        <row r="22">
          <cell r="D22">
            <v>1390069</v>
          </cell>
          <cell r="F22">
            <v>-33.86</v>
          </cell>
        </row>
        <row r="23">
          <cell r="D23">
            <v>786489</v>
          </cell>
          <cell r="F23">
            <v>-40.44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1"/>
      <sheetName val="22"/>
      <sheetName val="Sheet2"/>
      <sheetName val="Sheet3"/>
    </sheetNames>
    <sheetDataSet>
      <sheetData sheetId="0">
        <row r="5">
          <cell r="I5">
            <v>11.281723956334815</v>
          </cell>
          <cell r="J5">
            <v>39.82788701432385</v>
          </cell>
        </row>
        <row r="6">
          <cell r="I6">
            <v>10.9</v>
          </cell>
          <cell r="J6">
            <v>48.33824975417895</v>
          </cell>
        </row>
        <row r="7">
          <cell r="I7">
            <v>12</v>
          </cell>
          <cell r="J7">
            <v>38.52551984877127</v>
          </cell>
        </row>
        <row r="8">
          <cell r="I8">
            <v>12.1</v>
          </cell>
          <cell r="J8">
            <v>49.167591564927854</v>
          </cell>
        </row>
        <row r="9">
          <cell r="I9">
            <v>12.3</v>
          </cell>
          <cell r="J9">
            <v>19.245330641090362</v>
          </cell>
        </row>
        <row r="10">
          <cell r="I10">
            <v>12.1</v>
          </cell>
          <cell r="J10">
            <v>34.61975028376844</v>
          </cell>
        </row>
        <row r="11">
          <cell r="I11">
            <v>1.8</v>
          </cell>
          <cell r="J11">
            <v>53.54523227383863</v>
          </cell>
        </row>
        <row r="12">
          <cell r="I12">
            <v>12.5</v>
          </cell>
          <cell r="J12">
            <v>59.819052687599786</v>
          </cell>
        </row>
        <row r="13">
          <cell r="I13">
            <v>2.3</v>
          </cell>
          <cell r="J13">
            <v>24.4432936302434</v>
          </cell>
        </row>
        <row r="14">
          <cell r="I14">
            <v>11.7</v>
          </cell>
          <cell r="J14">
            <v>54.1438299285833</v>
          </cell>
        </row>
        <row r="15">
          <cell r="I15">
            <v>12</v>
          </cell>
          <cell r="J15">
            <v>31.785317018909897</v>
          </cell>
        </row>
        <row r="16">
          <cell r="I16">
            <v>12.4</v>
          </cell>
          <cell r="J16">
            <v>54.25831923293851</v>
          </cell>
        </row>
        <row r="17">
          <cell r="I17">
            <v>11.8</v>
          </cell>
          <cell r="J17">
            <v>25.68351284175642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</sheetNames>
    <sheetDataSet>
      <sheetData sheetId="0">
        <row r="3">
          <cell r="B3">
            <v>582691.0265000002</v>
          </cell>
          <cell r="D3">
            <v>9.264157597520377</v>
          </cell>
          <cell r="E3">
            <v>327053.3004</v>
          </cell>
          <cell r="G3">
            <v>7.710489614043843</v>
          </cell>
        </row>
        <row r="4">
          <cell r="B4">
            <v>30848.6892</v>
          </cell>
          <cell r="D4">
            <v>28.987985418929814</v>
          </cell>
          <cell r="E4">
            <v>30848.6892</v>
          </cell>
          <cell r="G4">
            <v>28.987985418929814</v>
          </cell>
        </row>
        <row r="5">
          <cell r="B5">
            <v>277585.522</v>
          </cell>
          <cell r="D5">
            <v>6.662180791070085</v>
          </cell>
          <cell r="E5">
            <v>186011.5052</v>
          </cell>
          <cell r="G5">
            <v>5.3944173831740585</v>
          </cell>
        </row>
        <row r="6">
          <cell r="B6">
            <v>13841.056</v>
          </cell>
          <cell r="D6">
            <v>26.57788119141414</v>
          </cell>
          <cell r="E6">
            <v>7809.5742</v>
          </cell>
          <cell r="G6">
            <v>33.12529539318065</v>
          </cell>
        </row>
        <row r="7">
          <cell r="B7">
            <v>10615.5801</v>
          </cell>
          <cell r="D7">
            <v>5.960346544763522</v>
          </cell>
          <cell r="E7">
            <v>2411.7856</v>
          </cell>
          <cell r="G7">
            <v>-11.058587251003212</v>
          </cell>
        </row>
        <row r="8">
          <cell r="B8">
            <v>41554.159</v>
          </cell>
          <cell r="D8">
            <v>13.383072278225946</v>
          </cell>
          <cell r="E8">
            <v>22334.8944</v>
          </cell>
          <cell r="G8">
            <v>17.268647959812785</v>
          </cell>
        </row>
        <row r="9">
          <cell r="B9">
            <v>28232.628</v>
          </cell>
          <cell r="D9">
            <v>12.307296351088544</v>
          </cell>
          <cell r="E9">
            <v>8562.7578</v>
          </cell>
          <cell r="G9">
            <v>9.660133616769823</v>
          </cell>
        </row>
        <row r="10">
          <cell r="B10">
            <v>35092.862</v>
          </cell>
          <cell r="D10">
            <v>-8.062470713512754</v>
          </cell>
          <cell r="E10">
            <v>8084.1755</v>
          </cell>
          <cell r="G10">
            <v>-43.13721893284396</v>
          </cell>
        </row>
        <row r="11">
          <cell r="B11">
            <v>56897.9047</v>
          </cell>
          <cell r="D11">
            <v>8.844887786487</v>
          </cell>
          <cell r="E11">
            <v>21471.6238</v>
          </cell>
          <cell r="G11">
            <v>3.3563791161465413</v>
          </cell>
        </row>
        <row r="12">
          <cell r="B12">
            <v>42377.844</v>
          </cell>
          <cell r="D12">
            <v>15.891053858923353</v>
          </cell>
          <cell r="E12">
            <v>14986.0744</v>
          </cell>
          <cell r="G12">
            <v>23.15202332609035</v>
          </cell>
        </row>
        <row r="13">
          <cell r="B13">
            <v>39584.9055</v>
          </cell>
          <cell r="D13">
            <v>16.91564624528279</v>
          </cell>
          <cell r="E13">
            <v>22591.0261</v>
          </cell>
          <cell r="G13">
            <v>20.035790294491367</v>
          </cell>
        </row>
        <row r="14">
          <cell r="B14">
            <v>6059.876</v>
          </cell>
          <cell r="D14">
            <v>9.927629496399627</v>
          </cell>
          <cell r="E14">
            <v>1941.1942</v>
          </cell>
          <cell r="G14">
            <v>6.566367790993144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1519280</v>
          </cell>
          <cell r="C3">
            <v>10.045864515699108</v>
          </cell>
          <cell r="D3">
            <v>670417</v>
          </cell>
          <cell r="E3">
            <v>-8.430616506929681</v>
          </cell>
        </row>
        <row r="7">
          <cell r="B7">
            <v>10634</v>
          </cell>
          <cell r="C7">
            <v>2.5556948596778852</v>
          </cell>
          <cell r="D7">
            <v>5979</v>
          </cell>
          <cell r="E7">
            <v>-35.44590801122868</v>
          </cell>
        </row>
        <row r="8">
          <cell r="B8">
            <v>187315</v>
          </cell>
          <cell r="C8">
            <v>13.117021148109217</v>
          </cell>
          <cell r="D8">
            <v>75678</v>
          </cell>
          <cell r="E8">
            <v>2.8974669259113313</v>
          </cell>
        </row>
        <row r="9">
          <cell r="B9">
            <v>31469</v>
          </cell>
          <cell r="C9">
            <v>-4.924620079156469</v>
          </cell>
          <cell r="D9">
            <v>10936</v>
          </cell>
          <cell r="E9">
            <v>-21.616972477064223</v>
          </cell>
        </row>
        <row r="11">
          <cell r="B11">
            <v>141030</v>
          </cell>
          <cell r="C11">
            <v>35.01895607551796</v>
          </cell>
          <cell r="D11">
            <v>47598</v>
          </cell>
          <cell r="E11">
            <v>11.387250772254973</v>
          </cell>
        </row>
        <row r="12">
          <cell r="B12">
            <v>40728</v>
          </cell>
          <cell r="C12">
            <v>-24.17619242655546</v>
          </cell>
          <cell r="D12">
            <v>12848</v>
          </cell>
          <cell r="E12">
            <v>-59.634295768010304</v>
          </cell>
        </row>
        <row r="13">
          <cell r="B13">
            <v>16707</v>
          </cell>
          <cell r="C13">
            <v>-0.7603207603207665</v>
          </cell>
          <cell r="D13">
            <v>9395</v>
          </cell>
          <cell r="E13">
            <v>-29.55687186023843</v>
          </cell>
        </row>
        <row r="15">
          <cell r="B15">
            <v>91326</v>
          </cell>
          <cell r="C15">
            <v>10.214573628442466</v>
          </cell>
          <cell r="D15">
            <v>50600</v>
          </cell>
          <cell r="E15">
            <v>-1.4202497613434986</v>
          </cell>
        </row>
        <row r="16">
          <cell r="B16">
            <v>76370</v>
          </cell>
          <cell r="C16">
            <v>14.35373742213703</v>
          </cell>
          <cell r="D16">
            <v>40938</v>
          </cell>
          <cell r="E16">
            <v>-3.2838782838782805</v>
          </cell>
        </row>
        <row r="17">
          <cell r="B17">
            <v>61386</v>
          </cell>
          <cell r="C17">
            <v>2.1244738724650176</v>
          </cell>
          <cell r="E17">
            <v>-0.38114871991562893</v>
          </cell>
        </row>
        <row r="18">
          <cell r="B18">
            <v>58922</v>
          </cell>
          <cell r="C18">
            <v>25.059959673140185</v>
          </cell>
          <cell r="D18">
            <v>37427</v>
          </cell>
          <cell r="E18">
            <v>11.188021746234526</v>
          </cell>
        </row>
        <row r="19">
          <cell r="B19">
            <v>45305</v>
          </cell>
          <cell r="C19">
            <v>8.767675797661624</v>
          </cell>
          <cell r="D19">
            <v>26717</v>
          </cell>
          <cell r="E19">
            <v>-13.329656783234938</v>
          </cell>
        </row>
        <row r="20">
          <cell r="B20">
            <v>55016</v>
          </cell>
          <cell r="C20">
            <v>6.6077587877378505</v>
          </cell>
          <cell r="D20">
            <v>34753</v>
          </cell>
          <cell r="E20">
            <v>-12.921573540466042</v>
          </cell>
        </row>
      </sheetData>
      <sheetData sheetId="2">
        <row r="6">
          <cell r="B6">
            <v>292296</v>
          </cell>
          <cell r="C6">
            <v>1519280</v>
          </cell>
          <cell r="E6">
            <v>10.045864515699108</v>
          </cell>
        </row>
        <row r="7">
          <cell r="B7">
            <v>272061</v>
          </cell>
          <cell r="C7">
            <v>1239771</v>
          </cell>
          <cell r="E7">
            <v>29.736627857087544</v>
          </cell>
        </row>
        <row r="8">
          <cell r="B8">
            <v>20235</v>
          </cell>
          <cell r="C8">
            <v>279509</v>
          </cell>
          <cell r="E8">
            <v>-34.23039093420427</v>
          </cell>
        </row>
        <row r="9">
          <cell r="B9">
            <v>101895</v>
          </cell>
          <cell r="C9">
            <v>670417</v>
          </cell>
          <cell r="E9">
            <v>-8.430616506929676</v>
          </cell>
        </row>
        <row r="10">
          <cell r="B10">
            <v>83243</v>
          </cell>
          <cell r="C10">
            <v>397862</v>
          </cell>
          <cell r="E10">
            <v>27.062528143892333</v>
          </cell>
        </row>
        <row r="11">
          <cell r="B11">
            <v>170611</v>
          </cell>
          <cell r="C11">
            <v>761958</v>
          </cell>
          <cell r="E11">
            <v>30.18625177905389</v>
          </cell>
        </row>
        <row r="12">
          <cell r="B12">
            <v>344295</v>
          </cell>
          <cell r="C12">
            <v>1970862</v>
          </cell>
          <cell r="E12">
            <v>10.16605999356062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26191482.5228</v>
          </cell>
          <cell r="D6">
            <v>26001664.502949003</v>
          </cell>
          <cell r="F6">
            <v>10.252913154630484</v>
          </cell>
        </row>
        <row r="7">
          <cell r="C7">
            <v>15238792.422662</v>
          </cell>
          <cell r="D7">
            <v>14409207.269038</v>
          </cell>
          <cell r="F7">
            <v>11.224118643193659</v>
          </cell>
        </row>
        <row r="8">
          <cell r="C8">
            <v>5894151.537723</v>
          </cell>
          <cell r="D8">
            <v>6612433.098492</v>
          </cell>
          <cell r="F8">
            <v>0.8883737397490377</v>
          </cell>
        </row>
        <row r="9">
          <cell r="C9">
            <v>5046612.185363</v>
          </cell>
          <cell r="D9">
            <v>4934256.184022</v>
          </cell>
          <cell r="F9">
            <v>20.956373147760686</v>
          </cell>
        </row>
        <row r="10">
          <cell r="C10">
            <v>4874.833694</v>
          </cell>
          <cell r="D10">
            <v>37877.670792</v>
          </cell>
          <cell r="F10">
            <v>-84.9322248598257</v>
          </cell>
        </row>
        <row r="11">
          <cell r="C11">
            <v>14490394.539758</v>
          </cell>
          <cell r="D11">
            <v>13182636.928703</v>
          </cell>
          <cell r="F11">
            <v>26.196418340431737</v>
          </cell>
        </row>
        <row r="12">
          <cell r="C12">
            <v>3660358.4728499996</v>
          </cell>
          <cell r="D12">
            <v>3540748.6268869997</v>
          </cell>
          <cell r="F12">
            <v>11.660593472771975</v>
          </cell>
        </row>
        <row r="13">
          <cell r="C13">
            <v>10714274.79698</v>
          </cell>
          <cell r="D13">
            <v>9518766.998441001</v>
          </cell>
          <cell r="F13">
            <v>32.27923474381205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4950186.769908201</v>
          </cell>
          <cell r="C5">
            <v>8.998846811670646</v>
          </cell>
        </row>
        <row r="6">
          <cell r="B6">
            <v>1712297.2825114736</v>
          </cell>
          <cell r="C6">
            <v>9.444455999999988</v>
          </cell>
        </row>
        <row r="7">
          <cell r="B7">
            <v>106797.52540391326</v>
          </cell>
          <cell r="C7">
            <v>9.841225769999994</v>
          </cell>
        </row>
        <row r="8">
          <cell r="B8">
            <v>120904.0968375</v>
          </cell>
          <cell r="C8">
            <v>9.537499999999994</v>
          </cell>
        </row>
        <row r="9">
          <cell r="B9">
            <v>424747.15506498126</v>
          </cell>
          <cell r="C9">
            <v>8.935548709999992</v>
          </cell>
        </row>
        <row r="10">
          <cell r="B10">
            <v>432571.87158776453</v>
          </cell>
          <cell r="C10">
            <v>9.947721399999992</v>
          </cell>
        </row>
        <row r="11">
          <cell r="B11">
            <v>366459.8602806534</v>
          </cell>
          <cell r="C11">
            <v>-2.013446999999985</v>
          </cell>
        </row>
        <row r="12">
          <cell r="B12">
            <v>437240.9834489526</v>
          </cell>
          <cell r="C12">
            <v>10.141112000000007</v>
          </cell>
        </row>
        <row r="13">
          <cell r="B13">
            <v>352302.67949993844</v>
          </cell>
          <cell r="C13">
            <v>5.487532399999992</v>
          </cell>
        </row>
        <row r="14">
          <cell r="B14">
            <v>298458.5148107971</v>
          </cell>
          <cell r="C14">
            <v>9.745520999999997</v>
          </cell>
        </row>
        <row r="15">
          <cell r="B15">
            <v>461850.21797232697</v>
          </cell>
          <cell r="C15">
            <v>9.444455999999988</v>
          </cell>
        </row>
        <row r="16">
          <cell r="B16">
            <v>91816.5916097671</v>
          </cell>
          <cell r="C16">
            <v>9.642309999999995</v>
          </cell>
        </row>
        <row r="17">
          <cell r="B17">
            <v>41584.47986704679</v>
          </cell>
          <cell r="C17">
            <v>9.142178900000005</v>
          </cell>
        </row>
        <row r="21">
          <cell r="B21">
            <v>4950186.769908201</v>
          </cell>
          <cell r="D21">
            <v>8.99884681167065</v>
          </cell>
        </row>
        <row r="23">
          <cell r="B23">
            <v>4316516.268254048</v>
          </cell>
          <cell r="D23">
            <v>8.84321100000001</v>
          </cell>
        </row>
        <row r="24">
          <cell r="B24">
            <v>633670.5016541528</v>
          </cell>
          <cell r="D24">
            <v>10.070985420133226</v>
          </cell>
        </row>
        <row r="26">
          <cell r="B26">
            <v>4379258.727129825</v>
          </cell>
          <cell r="D26">
            <v>8.92100000000001</v>
          </cell>
        </row>
        <row r="27">
          <cell r="B27">
            <v>570928.0427783756</v>
          </cell>
          <cell r="D27">
            <v>9.5996853020643</v>
          </cell>
        </row>
        <row r="31">
          <cell r="B31">
            <v>1070094.4</v>
          </cell>
          <cell r="C31">
            <v>4.1</v>
          </cell>
        </row>
        <row r="33">
          <cell r="B33">
            <v>124330.1</v>
          </cell>
          <cell r="C33">
            <v>2</v>
          </cell>
        </row>
        <row r="34">
          <cell r="B34">
            <v>8670.5</v>
          </cell>
          <cell r="C34">
            <v>14.6</v>
          </cell>
        </row>
        <row r="35">
          <cell r="B35">
            <v>14156.9</v>
          </cell>
          <cell r="C35">
            <v>9.2</v>
          </cell>
        </row>
        <row r="36">
          <cell r="B36">
            <v>93780.2</v>
          </cell>
          <cell r="C36">
            <v>-10</v>
          </cell>
        </row>
        <row r="37">
          <cell r="B37">
            <v>5093.4</v>
          </cell>
          <cell r="C37">
            <v>15.5</v>
          </cell>
        </row>
        <row r="38">
          <cell r="B38">
            <v>21317.2</v>
          </cell>
          <cell r="C38">
            <v>9.6</v>
          </cell>
        </row>
        <row r="39">
          <cell r="B39">
            <v>44754.5</v>
          </cell>
          <cell r="C39">
            <v>15.2</v>
          </cell>
        </row>
        <row r="40">
          <cell r="B40">
            <v>12696</v>
          </cell>
          <cell r="C40">
            <v>-28.1</v>
          </cell>
        </row>
        <row r="41">
          <cell r="B41">
            <v>2194.7</v>
          </cell>
          <cell r="C41">
            <v>-2.2</v>
          </cell>
        </row>
        <row r="42">
          <cell r="B42">
            <v>187.8</v>
          </cell>
          <cell r="C42">
            <v>65.2</v>
          </cell>
        </row>
        <row r="43">
          <cell r="B43">
            <v>280.1</v>
          </cell>
          <cell r="C43">
            <v>27.5</v>
          </cell>
        </row>
        <row r="44">
          <cell r="B44">
            <v>56197.6</v>
          </cell>
          <cell r="C44">
            <v>2.8</v>
          </cell>
        </row>
        <row r="45">
          <cell r="B45">
            <v>43726</v>
          </cell>
          <cell r="C45">
            <v>7.5</v>
          </cell>
        </row>
        <row r="46">
          <cell r="B46">
            <v>13456.6</v>
          </cell>
          <cell r="C46">
            <v>11.4</v>
          </cell>
        </row>
        <row r="47">
          <cell r="B47">
            <v>765.9</v>
          </cell>
          <cell r="C47">
            <v>-2.1</v>
          </cell>
        </row>
        <row r="48">
          <cell r="B48">
            <v>11163.4</v>
          </cell>
          <cell r="C48">
            <v>3.3</v>
          </cell>
        </row>
        <row r="49">
          <cell r="B49">
            <v>5154.1</v>
          </cell>
          <cell r="C49">
            <v>2.4</v>
          </cell>
        </row>
        <row r="50">
          <cell r="B50">
            <v>253738.1</v>
          </cell>
          <cell r="C50">
            <v>10.4</v>
          </cell>
        </row>
        <row r="51">
          <cell r="B51">
            <v>25556.6</v>
          </cell>
          <cell r="C51">
            <v>8.5</v>
          </cell>
        </row>
        <row r="52">
          <cell r="B52">
            <v>19561</v>
          </cell>
          <cell r="C52">
            <v>13.9</v>
          </cell>
        </row>
        <row r="53">
          <cell r="B53">
            <v>279623.9</v>
          </cell>
          <cell r="C53">
            <v>3.1</v>
          </cell>
        </row>
        <row r="54">
          <cell r="B54">
            <v>10269.2</v>
          </cell>
          <cell r="C54">
            <v>13.9</v>
          </cell>
        </row>
        <row r="55">
          <cell r="B55">
            <v>23420.6</v>
          </cell>
          <cell r="C55">
            <v>-3.3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  <sheetName val="T020447_2"/>
    </sheetNames>
    <sheetDataSet>
      <sheetData sheetId="0">
        <row r="6">
          <cell r="C6">
            <v>5731688</v>
          </cell>
          <cell r="E6">
            <v>11.3</v>
          </cell>
        </row>
        <row r="8">
          <cell r="E8">
            <v>-2.5</v>
          </cell>
        </row>
        <row r="9">
          <cell r="E9">
            <v>24.4</v>
          </cell>
        </row>
        <row r="10">
          <cell r="E10">
            <v>29</v>
          </cell>
        </row>
        <row r="12">
          <cell r="E12">
            <v>8.7</v>
          </cell>
        </row>
        <row r="13">
          <cell r="E13">
            <v>11.3</v>
          </cell>
        </row>
        <row r="15">
          <cell r="E15">
            <v>-29.3</v>
          </cell>
        </row>
        <row r="16">
          <cell r="E16">
            <v>28.3</v>
          </cell>
        </row>
        <row r="17">
          <cell r="E17">
            <v>5.7</v>
          </cell>
        </row>
        <row r="19">
          <cell r="E19">
            <v>18.2</v>
          </cell>
        </row>
        <row r="20">
          <cell r="C20">
            <v>1907872</v>
          </cell>
          <cell r="E20">
            <v>23.1</v>
          </cell>
        </row>
      </sheetData>
      <sheetData sheetId="1">
        <row r="6">
          <cell r="E6">
            <v>46.1</v>
          </cell>
        </row>
        <row r="7">
          <cell r="E7">
            <v>27.6</v>
          </cell>
        </row>
        <row r="8">
          <cell r="E8">
            <v>46.6</v>
          </cell>
        </row>
        <row r="11">
          <cell r="E11">
            <v>36.8</v>
          </cell>
        </row>
        <row r="12">
          <cell r="E12">
            <v>-1.3</v>
          </cell>
        </row>
        <row r="13">
          <cell r="E13">
            <v>-8.9</v>
          </cell>
        </row>
        <row r="14">
          <cell r="C14">
            <v>550113</v>
          </cell>
          <cell r="E14">
            <v>20.7</v>
          </cell>
        </row>
        <row r="16">
          <cell r="E16">
            <v>37.6</v>
          </cell>
        </row>
        <row r="17">
          <cell r="E17">
            <v>-52.8</v>
          </cell>
        </row>
        <row r="18">
          <cell r="E18">
            <v>10.2</v>
          </cell>
        </row>
        <row r="19">
          <cell r="E19">
            <v>-40.6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海关3"/>
    </sheetNames>
    <sheetDataSet>
      <sheetData sheetId="0">
        <row r="7">
          <cell r="G7">
            <v>841076.8656</v>
          </cell>
          <cell r="H7">
            <v>132.5744</v>
          </cell>
          <cell r="M7">
            <v>456887.254</v>
          </cell>
          <cell r="N7">
            <v>91.346</v>
          </cell>
          <cell r="S7">
            <v>384189.6116</v>
          </cell>
          <cell r="T7">
            <v>212.6992</v>
          </cell>
        </row>
        <row r="8">
          <cell r="G8">
            <v>785721.2418</v>
          </cell>
          <cell r="H8">
            <v>130.5715</v>
          </cell>
        </row>
        <row r="9">
          <cell r="G9">
            <v>848.3735</v>
          </cell>
          <cell r="H9">
            <v>-30.3197</v>
          </cell>
        </row>
        <row r="10">
          <cell r="G10">
            <v>3382.2037</v>
          </cell>
          <cell r="H10">
            <v>-82.7713</v>
          </cell>
        </row>
        <row r="11">
          <cell r="G11">
            <v>38617.5268</v>
          </cell>
          <cell r="H11">
            <v>234238.1846</v>
          </cell>
        </row>
        <row r="12">
          <cell r="G12">
            <v>12024.416</v>
          </cell>
          <cell r="H12" t="str">
            <v>. </v>
          </cell>
        </row>
        <row r="13">
          <cell r="H13" t="str">
            <v>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海关2"/>
    </sheetNames>
    <sheetDataSet>
      <sheetData sheetId="0">
        <row r="8">
          <cell r="G8">
            <v>532879.5173</v>
          </cell>
          <cell r="H8">
            <v>226.1794</v>
          </cell>
        </row>
        <row r="9">
          <cell r="G9">
            <v>785.439</v>
          </cell>
          <cell r="H9">
            <v>-44.3714</v>
          </cell>
        </row>
        <row r="10">
          <cell r="G10">
            <v>3681.3318</v>
          </cell>
          <cell r="H10">
            <v>134.1245</v>
          </cell>
        </row>
        <row r="11">
          <cell r="G11">
            <v>4677.6744</v>
          </cell>
          <cell r="H11">
            <v>19.0904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99.65648612</v>
          </cell>
          <cell r="D11">
            <v>101.21164063</v>
          </cell>
          <cell r="E11">
            <v>101.07082497</v>
          </cell>
        </row>
        <row r="12">
          <cell r="C12">
            <v>98.08882869</v>
          </cell>
          <cell r="D12">
            <v>99.98041323</v>
          </cell>
          <cell r="E12">
            <v>101.18374572</v>
          </cell>
        </row>
        <row r="19">
          <cell r="C19">
            <v>100.37913265</v>
          </cell>
          <cell r="D19">
            <v>100.77950513</v>
          </cell>
          <cell r="E19">
            <v>100.36940849</v>
          </cell>
        </row>
        <row r="20">
          <cell r="C20">
            <v>100.03325034</v>
          </cell>
          <cell r="D20">
            <v>102.41596951</v>
          </cell>
          <cell r="E20">
            <v>102.03095878</v>
          </cell>
        </row>
        <row r="21">
          <cell r="C21">
            <v>100.21474601</v>
          </cell>
          <cell r="D21">
            <v>100.41744745</v>
          </cell>
          <cell r="E21">
            <v>100.30965538</v>
          </cell>
        </row>
        <row r="22">
          <cell r="C22">
            <v>101.24311377</v>
          </cell>
          <cell r="D22">
            <v>102.79691459</v>
          </cell>
          <cell r="E22">
            <v>101.54817973</v>
          </cell>
        </row>
        <row r="23">
          <cell r="C23">
            <v>99.80671298</v>
          </cell>
          <cell r="D23">
            <v>99.9091623</v>
          </cell>
          <cell r="E23">
            <v>100.05834258</v>
          </cell>
        </row>
        <row r="24">
          <cell r="C24">
            <v>100.65971777</v>
          </cell>
          <cell r="D24">
            <v>103.81339371</v>
          </cell>
          <cell r="E24">
            <v>100.88473396</v>
          </cell>
        </row>
        <row r="25">
          <cell r="C25">
            <v>99.59098877</v>
          </cell>
          <cell r="D25">
            <v>99.34743533</v>
          </cell>
          <cell r="E25">
            <v>99.33295403</v>
          </cell>
        </row>
        <row r="26">
          <cell r="C26">
            <v>100.03142207</v>
          </cell>
          <cell r="D26">
            <v>101.7206488</v>
          </cell>
          <cell r="E26">
            <v>101.39982573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0" sqref="E10"/>
    </sheetView>
  </sheetViews>
  <sheetFormatPr defaultColWidth="9.140625" defaultRowHeight="14.25"/>
  <cols>
    <col min="1" max="1" width="23.8515625" style="239" bestFit="1" customWidth="1"/>
    <col min="2" max="2" width="9.140625" style="239" customWidth="1"/>
    <col min="3" max="3" width="15.8515625" style="239" customWidth="1"/>
    <col min="4" max="4" width="20.140625" style="239" customWidth="1"/>
    <col min="5" max="5" width="15.00390625" style="239" customWidth="1"/>
    <col min="6" max="7" width="9.140625" style="22" customWidth="1"/>
    <col min="8" max="11" width="8.421875" style="22" customWidth="1"/>
    <col min="12" max="16384" width="9.140625" style="22" customWidth="1"/>
  </cols>
  <sheetData>
    <row r="1" spans="1:5" ht="35.25" customHeight="1">
      <c r="A1" s="406" t="s">
        <v>264</v>
      </c>
      <c r="B1" s="406"/>
      <c r="C1" s="406"/>
      <c r="D1" s="406"/>
      <c r="E1" s="406"/>
    </row>
    <row r="2" spans="1:5" ht="35.25" customHeight="1">
      <c r="A2" s="222"/>
      <c r="B2" s="222"/>
      <c r="C2" s="222"/>
      <c r="D2" s="222"/>
      <c r="E2" s="222"/>
    </row>
    <row r="3" spans="1:5" ht="35.25" customHeight="1">
      <c r="A3" s="223" t="s">
        <v>265</v>
      </c>
      <c r="B3" s="224" t="s">
        <v>266</v>
      </c>
      <c r="C3" s="224" t="s">
        <v>267</v>
      </c>
      <c r="D3" s="224" t="s">
        <v>268</v>
      </c>
      <c r="E3" s="225" t="s">
        <v>269</v>
      </c>
    </row>
    <row r="4" spans="1:5" ht="35.25" customHeight="1">
      <c r="A4" s="223" t="s">
        <v>270</v>
      </c>
      <c r="B4" s="224" t="s">
        <v>271</v>
      </c>
      <c r="C4" s="226" t="s">
        <v>272</v>
      </c>
      <c r="D4" s="227" t="s">
        <v>273</v>
      </c>
      <c r="E4" s="227" t="s">
        <v>273</v>
      </c>
    </row>
    <row r="5" spans="1:5" ht="35.25" customHeight="1">
      <c r="A5" s="223" t="s">
        <v>274</v>
      </c>
      <c r="B5" s="224" t="s">
        <v>271</v>
      </c>
      <c r="C5" s="228" t="s">
        <v>275</v>
      </c>
      <c r="D5" s="229">
        <v>0.075</v>
      </c>
      <c r="E5" s="229">
        <v>0.075</v>
      </c>
    </row>
    <row r="6" spans="1:5" ht="35.25" customHeight="1">
      <c r="A6" s="223" t="s">
        <v>276</v>
      </c>
      <c r="B6" s="224" t="s">
        <v>271</v>
      </c>
      <c r="C6" s="228" t="s">
        <v>275</v>
      </c>
      <c r="D6" s="229">
        <v>0.115</v>
      </c>
      <c r="E6" s="229">
        <v>0.13</v>
      </c>
    </row>
    <row r="7" spans="1:5" ht="35.25" customHeight="1">
      <c r="A7" s="223" t="s">
        <v>277</v>
      </c>
      <c r="B7" s="224" t="s">
        <v>271</v>
      </c>
      <c r="C7" s="228" t="s">
        <v>275</v>
      </c>
      <c r="D7" s="229">
        <v>0.105</v>
      </c>
      <c r="E7" s="229">
        <v>0.115</v>
      </c>
    </row>
    <row r="8" spans="1:5" ht="35.25" customHeight="1">
      <c r="A8" s="223" t="s">
        <v>278</v>
      </c>
      <c r="B8" s="224" t="s">
        <v>271</v>
      </c>
      <c r="C8" s="230" t="s">
        <v>279</v>
      </c>
      <c r="D8" s="231">
        <v>0.15</v>
      </c>
      <c r="E8" s="232" t="s">
        <v>275</v>
      </c>
    </row>
    <row r="9" spans="1:5" ht="35.25" customHeight="1">
      <c r="A9" s="223" t="s">
        <v>280</v>
      </c>
      <c r="B9" s="224" t="s">
        <v>271</v>
      </c>
      <c r="C9" s="233" t="s">
        <v>281</v>
      </c>
      <c r="D9" s="232" t="s">
        <v>282</v>
      </c>
      <c r="E9" s="232" t="s">
        <v>283</v>
      </c>
    </row>
    <row r="10" spans="1:5" ht="35.25" customHeight="1">
      <c r="A10" s="223" t="s">
        <v>284</v>
      </c>
      <c r="B10" s="224" t="s">
        <v>271</v>
      </c>
      <c r="C10" s="234" t="s">
        <v>275</v>
      </c>
      <c r="D10" s="232" t="s">
        <v>285</v>
      </c>
      <c r="E10" s="231">
        <v>0.09</v>
      </c>
    </row>
    <row r="11" spans="1:5" ht="35.25" customHeight="1">
      <c r="A11" s="223" t="s">
        <v>286</v>
      </c>
      <c r="B11" s="224" t="s">
        <v>271</v>
      </c>
      <c r="C11" s="262" t="s">
        <v>299</v>
      </c>
      <c r="D11" s="235" t="s">
        <v>287</v>
      </c>
      <c r="E11" s="235" t="s">
        <v>288</v>
      </c>
    </row>
    <row r="12" spans="1:5" ht="35.25" customHeight="1">
      <c r="A12" s="223" t="s">
        <v>289</v>
      </c>
      <c r="B12" s="224" t="s">
        <v>290</v>
      </c>
      <c r="C12" s="228" t="s">
        <v>291</v>
      </c>
      <c r="D12" s="232" t="s">
        <v>292</v>
      </c>
      <c r="E12" s="232" t="s">
        <v>293</v>
      </c>
    </row>
    <row r="13" spans="1:5" ht="35.25" customHeight="1">
      <c r="A13" s="223" t="s">
        <v>294</v>
      </c>
      <c r="B13" s="224" t="s">
        <v>271</v>
      </c>
      <c r="C13" s="236" t="s">
        <v>295</v>
      </c>
      <c r="D13" s="232" t="s">
        <v>296</v>
      </c>
      <c r="E13" s="232" t="s">
        <v>275</v>
      </c>
    </row>
    <row r="14" spans="1:5" ht="35.25" customHeight="1">
      <c r="A14" s="223" t="s">
        <v>297</v>
      </c>
      <c r="B14" s="224" t="s">
        <v>271</v>
      </c>
      <c r="C14" s="237" t="s">
        <v>298</v>
      </c>
      <c r="D14" s="238" t="s">
        <v>298</v>
      </c>
      <c r="E14" s="238" t="s">
        <v>275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D17" sqref="D17"/>
    </sheetView>
  </sheetViews>
  <sheetFormatPr defaultColWidth="9.140625" defaultRowHeight="14.25"/>
  <cols>
    <col min="1" max="1" width="28.00390625" style="0" customWidth="1"/>
    <col min="2" max="2" width="13.8515625" style="0" customWidth="1"/>
    <col min="3" max="3" width="17.28125" style="0" customWidth="1"/>
    <col min="4" max="4" width="13.140625" style="0" customWidth="1"/>
  </cols>
  <sheetData>
    <row r="1" spans="1:4" ht="19.5" customHeight="1">
      <c r="A1" s="440" t="s">
        <v>149</v>
      </c>
      <c r="B1" s="440"/>
      <c r="C1" s="441"/>
      <c r="D1" s="441"/>
    </row>
    <row r="2" spans="1:4" ht="14.25">
      <c r="A2" s="55"/>
      <c r="B2" s="55"/>
      <c r="C2" s="55"/>
      <c r="D2" s="55"/>
    </row>
    <row r="3" spans="1:4" ht="18.75">
      <c r="A3" s="442"/>
      <c r="B3" s="442"/>
      <c r="C3" s="442"/>
      <c r="D3" s="97"/>
    </row>
    <row r="4" spans="1:4" ht="24" customHeight="1">
      <c r="A4" s="125" t="s">
        <v>169</v>
      </c>
      <c r="B4" s="125" t="s">
        <v>96</v>
      </c>
      <c r="C4" s="297" t="s">
        <v>342</v>
      </c>
      <c r="D4" s="98" t="s">
        <v>73</v>
      </c>
    </row>
    <row r="5" spans="1:4" ht="24.75" customHeight="1">
      <c r="A5" s="139" t="s">
        <v>164</v>
      </c>
      <c r="B5" s="281" t="s">
        <v>97</v>
      </c>
      <c r="C5" s="189">
        <f>'[5]Sheet1'!B21/10000</f>
        <v>495.0186769908201</v>
      </c>
      <c r="D5" s="190">
        <f>ROUND('[5]Sheet1'!D21,1)</f>
        <v>9</v>
      </c>
    </row>
    <row r="6" spans="1:4" ht="24.75" customHeight="1">
      <c r="A6" s="92" t="s">
        <v>150</v>
      </c>
      <c r="B6" s="280" t="s">
        <v>97</v>
      </c>
      <c r="C6" s="191"/>
      <c r="D6" s="192"/>
    </row>
    <row r="7" spans="1:4" ht="24.75" customHeight="1">
      <c r="A7" s="93" t="s">
        <v>113</v>
      </c>
      <c r="B7" s="280" t="s">
        <v>97</v>
      </c>
      <c r="C7" s="191">
        <f>'[5]Sheet1'!B23/10000</f>
        <v>431.65162682540483</v>
      </c>
      <c r="D7" s="192">
        <f>ROUND('[5]Sheet1'!D23,1)</f>
        <v>8.8</v>
      </c>
    </row>
    <row r="8" spans="1:4" ht="24.75" customHeight="1">
      <c r="A8" s="93" t="s">
        <v>114</v>
      </c>
      <c r="B8" s="280" t="s">
        <v>97</v>
      </c>
      <c r="C8" s="191">
        <f>'[5]Sheet1'!B24/10000</f>
        <v>63.36705016541528</v>
      </c>
      <c r="D8" s="192">
        <f>ROUND('[5]Sheet1'!D24,1)</f>
        <v>10.1</v>
      </c>
    </row>
    <row r="9" spans="1:4" ht="24.75" customHeight="1">
      <c r="A9" s="92" t="s">
        <v>151</v>
      </c>
      <c r="B9" s="280" t="s">
        <v>97</v>
      </c>
      <c r="C9" s="191"/>
      <c r="D9" s="192"/>
    </row>
    <row r="10" spans="1:4" ht="24.75" customHeight="1">
      <c r="A10" s="93" t="s">
        <v>115</v>
      </c>
      <c r="B10" s="280" t="s">
        <v>97</v>
      </c>
      <c r="C10" s="191">
        <f>'[5]Sheet1'!B26/10000</f>
        <v>437.92587271298254</v>
      </c>
      <c r="D10" s="192">
        <f>ROUND('[5]Sheet1'!D26,1)</f>
        <v>8.9</v>
      </c>
    </row>
    <row r="11" spans="1:4" ht="24.75" customHeight="1">
      <c r="A11" s="93" t="s">
        <v>116</v>
      </c>
      <c r="B11" s="280" t="s">
        <v>97</v>
      </c>
      <c r="C11" s="191">
        <f>'[5]Sheet1'!B27/10000</f>
        <v>57.09280427783756</v>
      </c>
      <c r="D11" s="192">
        <f>ROUND('[5]Sheet1'!D27,1)</f>
        <v>9.6</v>
      </c>
    </row>
    <row r="12" spans="1:4" ht="24.75" customHeight="1">
      <c r="A12" s="94"/>
      <c r="B12" s="280"/>
      <c r="C12" s="193"/>
      <c r="D12" s="194"/>
    </row>
    <row r="13" spans="1:5" ht="24.75" customHeight="1">
      <c r="A13" s="94" t="s">
        <v>165</v>
      </c>
      <c r="B13" s="280"/>
      <c r="C13" s="195"/>
      <c r="D13" s="196"/>
      <c r="E13" s="1"/>
    </row>
    <row r="14" spans="1:4" ht="24.75" customHeight="1">
      <c r="A14" s="95" t="s">
        <v>330</v>
      </c>
      <c r="B14" s="282" t="s">
        <v>328</v>
      </c>
      <c r="C14" s="219">
        <v>2040.67</v>
      </c>
      <c r="D14" s="185">
        <v>4.7</v>
      </c>
    </row>
    <row r="15" spans="1:4" ht="24.75" customHeight="1">
      <c r="A15" s="95" t="s">
        <v>331</v>
      </c>
      <c r="B15" s="340" t="s">
        <v>328</v>
      </c>
      <c r="C15" s="345">
        <v>11.99</v>
      </c>
      <c r="D15" s="185">
        <v>31.8</v>
      </c>
    </row>
    <row r="16" spans="1:4" ht="24.75" customHeight="1">
      <c r="A16" s="95" t="s">
        <v>332</v>
      </c>
      <c r="B16" s="280" t="s">
        <v>97</v>
      </c>
      <c r="C16" s="219">
        <v>176.67</v>
      </c>
      <c r="D16" s="185">
        <v>3.3</v>
      </c>
    </row>
    <row r="17" spans="1:4" ht="24.75" customHeight="1">
      <c r="A17" s="96" t="s">
        <v>333</v>
      </c>
      <c r="B17" s="283" t="s">
        <v>329</v>
      </c>
      <c r="C17" s="220">
        <v>5438.47</v>
      </c>
      <c r="D17" s="221">
        <v>29.8</v>
      </c>
    </row>
    <row r="18" spans="1:4" ht="18.75">
      <c r="A18" s="173" t="s">
        <v>260</v>
      </c>
      <c r="B18" s="173"/>
      <c r="C18" s="91"/>
      <c r="D18" s="91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5" sqref="C5"/>
    </sheetView>
  </sheetViews>
  <sheetFormatPr defaultColWidth="9.140625" defaultRowHeight="14.25"/>
  <cols>
    <col min="1" max="1" width="41.421875" style="0" customWidth="1"/>
    <col min="2" max="2" width="20.00390625" style="0" customWidth="1"/>
    <col min="3" max="3" width="14.421875" style="0" customWidth="1"/>
  </cols>
  <sheetData>
    <row r="1" spans="1:3" ht="42.75" customHeight="1">
      <c r="A1" s="443" t="s">
        <v>141</v>
      </c>
      <c r="B1" s="443"/>
      <c r="C1" s="443"/>
    </row>
    <row r="2" spans="1:3" ht="6.75" customHeight="1">
      <c r="A2" s="56"/>
      <c r="B2" s="56"/>
      <c r="C2" s="56"/>
    </row>
    <row r="3" spans="1:3" ht="15.75" customHeight="1">
      <c r="A3" s="99"/>
      <c r="B3" s="444"/>
      <c r="C3" s="444"/>
    </row>
    <row r="4" spans="1:3" ht="32.25" customHeight="1">
      <c r="A4" s="124" t="s">
        <v>169</v>
      </c>
      <c r="B4" s="297" t="s">
        <v>341</v>
      </c>
      <c r="C4" s="98" t="s">
        <v>327</v>
      </c>
    </row>
    <row r="5" spans="1:3" ht="18.75">
      <c r="A5" s="100" t="s">
        <v>117</v>
      </c>
      <c r="B5" s="199">
        <f>'[5]Sheet1'!$B31/10000</f>
        <v>107.00943999999998</v>
      </c>
      <c r="C5" s="200">
        <f>ROUND('[5]Sheet1'!$C$31,1)</f>
        <v>4.1</v>
      </c>
    </row>
    <row r="6" spans="1:3" ht="21" customHeight="1">
      <c r="A6" s="100" t="s">
        <v>118</v>
      </c>
      <c r="B6" s="199">
        <f>'[5]Sheet1'!$B33/10000</f>
        <v>12.433010000000001</v>
      </c>
      <c r="C6" s="201">
        <f>ROUND('[5]Sheet1'!$C33,1)</f>
        <v>2</v>
      </c>
    </row>
    <row r="7" spans="1:3" ht="21" customHeight="1">
      <c r="A7" s="100" t="s">
        <v>119</v>
      </c>
      <c r="B7" s="199">
        <f>'[5]Sheet1'!$B34/10000</f>
        <v>0.86705</v>
      </c>
      <c r="C7" s="201">
        <f>ROUND('[5]Sheet1'!$C34,1)</f>
        <v>14.6</v>
      </c>
    </row>
    <row r="8" spans="1:3" ht="21" customHeight="1">
      <c r="A8" s="100" t="s">
        <v>120</v>
      </c>
      <c r="B8" s="199">
        <f>'[5]Sheet1'!$B35/10000</f>
        <v>1.41569</v>
      </c>
      <c r="C8" s="201">
        <f>ROUND('[5]Sheet1'!$C35,1)</f>
        <v>9.2</v>
      </c>
    </row>
    <row r="9" spans="1:3" ht="21" customHeight="1">
      <c r="A9" s="100" t="s">
        <v>121</v>
      </c>
      <c r="B9" s="199">
        <f>'[5]Sheet1'!$B36/10000</f>
        <v>9.37802</v>
      </c>
      <c r="C9" s="201">
        <f>ROUND('[5]Sheet1'!$C36,1)</f>
        <v>-10</v>
      </c>
    </row>
    <row r="10" spans="1:3" ht="21" customHeight="1">
      <c r="A10" s="100" t="s">
        <v>122</v>
      </c>
      <c r="B10" s="199">
        <f>'[5]Sheet1'!$B37/10000</f>
        <v>0.50934</v>
      </c>
      <c r="C10" s="201">
        <f>ROUND('[5]Sheet1'!$C37,1)</f>
        <v>15.5</v>
      </c>
    </row>
    <row r="11" spans="1:3" ht="21" customHeight="1">
      <c r="A11" s="100" t="s">
        <v>123</v>
      </c>
      <c r="B11" s="199">
        <f>'[5]Sheet1'!$B38/10000</f>
        <v>2.13172</v>
      </c>
      <c r="C11" s="201">
        <f>ROUND('[5]Sheet1'!$C38,1)</f>
        <v>9.6</v>
      </c>
    </row>
    <row r="12" spans="1:3" ht="21" customHeight="1">
      <c r="A12" s="100" t="s">
        <v>124</v>
      </c>
      <c r="B12" s="199">
        <f>'[5]Sheet1'!$B39/10000</f>
        <v>4.47545</v>
      </c>
      <c r="C12" s="201">
        <f>ROUND('[5]Sheet1'!$C39,1)</f>
        <v>15.2</v>
      </c>
    </row>
    <row r="13" spans="1:3" ht="21" customHeight="1">
      <c r="A13" s="100" t="s">
        <v>125</v>
      </c>
      <c r="B13" s="199">
        <f>'[5]Sheet1'!$B40/10000</f>
        <v>1.2696</v>
      </c>
      <c r="C13" s="201">
        <f>ROUND('[5]Sheet1'!$C40,1)</f>
        <v>-28.1</v>
      </c>
    </row>
    <row r="14" spans="1:3" ht="21" customHeight="1">
      <c r="A14" s="100" t="s">
        <v>126</v>
      </c>
      <c r="B14" s="199">
        <f>'[5]Sheet1'!$B41/10000</f>
        <v>0.21946999999999997</v>
      </c>
      <c r="C14" s="201">
        <f>ROUND('[5]Sheet1'!$C41,1)</f>
        <v>-2.2</v>
      </c>
    </row>
    <row r="15" spans="1:3" ht="21" customHeight="1">
      <c r="A15" s="100" t="s">
        <v>127</v>
      </c>
      <c r="B15" s="199">
        <f>'[5]Sheet1'!$B42/10000</f>
        <v>0.01878</v>
      </c>
      <c r="C15" s="201">
        <f>ROUND('[5]Sheet1'!$C42,1)</f>
        <v>65.2</v>
      </c>
    </row>
    <row r="16" spans="1:3" ht="21" customHeight="1">
      <c r="A16" s="100" t="s">
        <v>128</v>
      </c>
      <c r="B16" s="199">
        <f>'[5]Sheet1'!$B43/10000</f>
        <v>0.028010000000000004</v>
      </c>
      <c r="C16" s="201">
        <f>ROUND('[5]Sheet1'!$C43,1)</f>
        <v>27.5</v>
      </c>
    </row>
    <row r="17" spans="1:3" ht="21" customHeight="1">
      <c r="A17" s="100" t="s">
        <v>129</v>
      </c>
      <c r="B17" s="199">
        <f>'[5]Sheet1'!$B44/10000</f>
        <v>5.619759999999999</v>
      </c>
      <c r="C17" s="201">
        <f>ROUND('[5]Sheet1'!$C44,1)</f>
        <v>2.8</v>
      </c>
    </row>
    <row r="18" spans="1:3" ht="21" customHeight="1">
      <c r="A18" s="100" t="s">
        <v>130</v>
      </c>
      <c r="B18" s="199">
        <f>'[5]Sheet1'!$B45/10000</f>
        <v>4.3726</v>
      </c>
      <c r="C18" s="201">
        <f>ROUND('[5]Sheet1'!$C45,1)</f>
        <v>7.5</v>
      </c>
    </row>
    <row r="19" spans="1:3" ht="21" customHeight="1">
      <c r="A19" s="100" t="s">
        <v>131</v>
      </c>
      <c r="B19" s="199">
        <f>'[5]Sheet1'!$B46/10000</f>
        <v>1.34566</v>
      </c>
      <c r="C19" s="201">
        <f>ROUND('[5]Sheet1'!$C46,1)</f>
        <v>11.4</v>
      </c>
    </row>
    <row r="20" spans="1:3" ht="21" customHeight="1">
      <c r="A20" s="100" t="s">
        <v>132</v>
      </c>
      <c r="B20" s="199">
        <f>'[5]Sheet1'!$B47/10000</f>
        <v>0.07658999999999999</v>
      </c>
      <c r="C20" s="201">
        <f>ROUND('[5]Sheet1'!$C47,1)</f>
        <v>-2.1</v>
      </c>
    </row>
    <row r="21" spans="1:3" ht="21" customHeight="1">
      <c r="A21" s="100" t="s">
        <v>133</v>
      </c>
      <c r="B21" s="199">
        <f>'[5]Sheet1'!$B48/10000</f>
        <v>1.1163399999999999</v>
      </c>
      <c r="C21" s="201">
        <f>ROUND('[5]Sheet1'!$C48,1)</f>
        <v>3.3</v>
      </c>
    </row>
    <row r="22" spans="1:3" ht="21" customHeight="1">
      <c r="A22" s="100" t="s">
        <v>134</v>
      </c>
      <c r="B22" s="199">
        <f>'[5]Sheet1'!$B49/10000</f>
        <v>0.51541</v>
      </c>
      <c r="C22" s="201">
        <f>ROUND('[5]Sheet1'!$C49,1)</f>
        <v>2.4</v>
      </c>
    </row>
    <row r="23" spans="1:3" ht="21" customHeight="1">
      <c r="A23" s="100" t="s">
        <v>135</v>
      </c>
      <c r="B23" s="199">
        <f>'[5]Sheet1'!$B50/10000</f>
        <v>25.37381</v>
      </c>
      <c r="C23" s="201">
        <f>ROUND('[5]Sheet1'!$C50,1)</f>
        <v>10.4</v>
      </c>
    </row>
    <row r="24" spans="1:3" ht="21" customHeight="1">
      <c r="A24" s="100" t="s">
        <v>136</v>
      </c>
      <c r="B24" s="199">
        <f>'[5]Sheet1'!$B51/10000</f>
        <v>2.55566</v>
      </c>
      <c r="C24" s="201">
        <f>ROUND('[5]Sheet1'!$C51,1)</f>
        <v>8.5</v>
      </c>
    </row>
    <row r="25" spans="1:3" ht="21" customHeight="1">
      <c r="A25" s="100" t="s">
        <v>137</v>
      </c>
      <c r="B25" s="199">
        <f>'[5]Sheet1'!$B52/10000</f>
        <v>1.9561</v>
      </c>
      <c r="C25" s="201">
        <f>ROUND('[5]Sheet1'!$C52,1)</f>
        <v>13.9</v>
      </c>
    </row>
    <row r="26" spans="1:3" ht="21" customHeight="1">
      <c r="A26" s="100" t="s">
        <v>138</v>
      </c>
      <c r="B26" s="199">
        <f>'[5]Sheet1'!$B53/10000</f>
        <v>27.962390000000003</v>
      </c>
      <c r="C26" s="201">
        <f>ROUND('[5]Sheet1'!$C53,1)</f>
        <v>3.1</v>
      </c>
    </row>
    <row r="27" spans="1:3" ht="21" customHeight="1">
      <c r="A27" s="100" t="s">
        <v>139</v>
      </c>
      <c r="B27" s="199">
        <f>'[5]Sheet1'!$B54/10000</f>
        <v>1.02692</v>
      </c>
      <c r="C27" s="201">
        <f>ROUND('[5]Sheet1'!$C54,1)</f>
        <v>13.9</v>
      </c>
    </row>
    <row r="28" spans="1:3" ht="21" customHeight="1">
      <c r="A28" s="101" t="s">
        <v>140</v>
      </c>
      <c r="B28" s="202">
        <f>'[5]Sheet1'!$B55/10000</f>
        <v>2.34206</v>
      </c>
      <c r="C28" s="203">
        <f>ROUND('[5]Sheet1'!$C55,1)</f>
        <v>-3.3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1" sqref="C11"/>
    </sheetView>
  </sheetViews>
  <sheetFormatPr defaultColWidth="9.140625" defaultRowHeight="14.25"/>
  <cols>
    <col min="1" max="1" width="40.57421875" style="0" customWidth="1"/>
    <col min="2" max="2" width="18.8515625" style="0" customWidth="1"/>
    <col min="3" max="3" width="14.28125" style="0" customWidth="1"/>
    <col min="4" max="4" width="10.8515625" style="0" customWidth="1"/>
    <col min="5" max="5" width="10.00390625" style="11" bestFit="1" customWidth="1"/>
  </cols>
  <sheetData>
    <row r="1" spans="1:5" ht="25.5">
      <c r="A1" s="446" t="s">
        <v>87</v>
      </c>
      <c r="B1" s="446"/>
      <c r="C1" s="446"/>
      <c r="D1" s="51"/>
      <c r="E1" s="51"/>
    </row>
    <row r="2" spans="1:5" ht="11.25" customHeight="1">
      <c r="A2" s="4"/>
      <c r="B2" s="4"/>
      <c r="C2" s="4"/>
      <c r="D2" s="4"/>
      <c r="E2" s="12"/>
    </row>
    <row r="3" spans="1:5" ht="27.75" customHeight="1">
      <c r="A3" s="76"/>
      <c r="B3" s="445"/>
      <c r="C3" s="445"/>
      <c r="E3"/>
    </row>
    <row r="4" spans="1:5" ht="32.25" customHeight="1">
      <c r="A4" s="130" t="s">
        <v>174</v>
      </c>
      <c r="B4" s="298" t="s">
        <v>341</v>
      </c>
      <c r="C4" s="105" t="s">
        <v>327</v>
      </c>
      <c r="E4"/>
    </row>
    <row r="5" spans="1:3" s="2" customFormat="1" ht="22.5" customHeight="1">
      <c r="A5" s="102" t="s">
        <v>88</v>
      </c>
      <c r="B5" s="204">
        <f>'[7]海关3'!G7/10000</f>
        <v>84.10768656</v>
      </c>
      <c r="C5" s="205">
        <f>'[7]海关3'!$H$7</f>
        <v>132.5744</v>
      </c>
    </row>
    <row r="6" spans="1:4" s="2" customFormat="1" ht="22.5" customHeight="1">
      <c r="A6" s="103" t="s">
        <v>166</v>
      </c>
      <c r="B6" s="206">
        <f>'[7]海关3'!$M$7/10000</f>
        <v>45.6887254</v>
      </c>
      <c r="C6" s="207">
        <f>'[7]海关3'!$N$7</f>
        <v>91.346</v>
      </c>
      <c r="D6" s="137"/>
    </row>
    <row r="7" spans="1:3" s="2" customFormat="1" ht="22.5" customHeight="1">
      <c r="A7" s="103" t="s">
        <v>167</v>
      </c>
      <c r="B7" s="206">
        <f>'[7]海关3'!$S$7/10000</f>
        <v>38.41896116</v>
      </c>
      <c r="C7" s="207">
        <f>'[7]海关3'!$T$7</f>
        <v>212.6992</v>
      </c>
    </row>
    <row r="8" spans="1:3" s="2" customFormat="1" ht="22.5" customHeight="1">
      <c r="A8" s="133" t="s">
        <v>206</v>
      </c>
      <c r="B8" s="206"/>
      <c r="C8" s="198"/>
    </row>
    <row r="9" spans="1:3" s="2" customFormat="1" ht="22.5" customHeight="1">
      <c r="A9" s="133" t="s">
        <v>207</v>
      </c>
      <c r="B9" s="206">
        <f>'[8]海关2'!G8/10000</f>
        <v>53.287951729999996</v>
      </c>
      <c r="C9" s="207">
        <f>'[8]海关2'!H8</f>
        <v>226.1794</v>
      </c>
    </row>
    <row r="10" spans="1:3" s="2" customFormat="1" ht="22.5" customHeight="1">
      <c r="A10" s="133" t="s">
        <v>208</v>
      </c>
      <c r="B10" s="206">
        <f>'[8]海关2'!G9/10000</f>
        <v>0.0785439</v>
      </c>
      <c r="C10" s="208">
        <f>'[8]海关2'!H9</f>
        <v>-44.3714</v>
      </c>
    </row>
    <row r="11" spans="1:3" s="2" customFormat="1" ht="22.5" customHeight="1">
      <c r="A11" s="133" t="s">
        <v>209</v>
      </c>
      <c r="B11" s="206">
        <f>'[8]海关2'!G10/10000</f>
        <v>0.36813318</v>
      </c>
      <c r="C11" s="207">
        <f>'[8]海关2'!H10</f>
        <v>134.1245</v>
      </c>
    </row>
    <row r="12" spans="1:3" s="2" customFormat="1" ht="22.5" customHeight="1">
      <c r="A12" s="133" t="s">
        <v>210</v>
      </c>
      <c r="B12" s="206">
        <f>'[8]海关2'!G11/10000</f>
        <v>0.46776744</v>
      </c>
      <c r="C12" s="207">
        <f>'[8]海关2'!H11</f>
        <v>19.0904</v>
      </c>
    </row>
    <row r="13" spans="1:3" s="2" customFormat="1" ht="22.5" customHeight="1">
      <c r="A13" s="103" t="s">
        <v>89</v>
      </c>
      <c r="B13" s="197"/>
      <c r="C13" s="198"/>
    </row>
    <row r="14" spans="1:6" ht="22.5" customHeight="1">
      <c r="A14" s="103" t="s">
        <v>90</v>
      </c>
      <c r="B14" s="197">
        <f>'[7]海关3'!G8/10000</f>
        <v>78.57212418</v>
      </c>
      <c r="C14" s="198">
        <f>'[7]海关3'!H8</f>
        <v>130.5715</v>
      </c>
      <c r="D14" s="5"/>
      <c r="E14" s="2"/>
      <c r="F14" s="2"/>
    </row>
    <row r="15" spans="1:6" ht="22.5" customHeight="1">
      <c r="A15" s="103" t="s">
        <v>91</v>
      </c>
      <c r="B15" s="197">
        <f>'[7]海关3'!G9/10000</f>
        <v>0.08483735</v>
      </c>
      <c r="C15" s="198">
        <f>'[7]海关3'!H9</f>
        <v>-30.3197</v>
      </c>
      <c r="E15" s="2"/>
      <c r="F15" s="2"/>
    </row>
    <row r="16" spans="1:6" ht="22.5" customHeight="1">
      <c r="A16" s="103" t="s">
        <v>92</v>
      </c>
      <c r="B16" s="197">
        <f>'[7]海关3'!G10/10000</f>
        <v>0.33822037</v>
      </c>
      <c r="C16" s="198">
        <f>'[7]海关3'!H10</f>
        <v>-82.7713</v>
      </c>
      <c r="E16" s="2"/>
      <c r="F16" s="2"/>
    </row>
    <row r="17" spans="1:6" ht="22.5" customHeight="1">
      <c r="A17" s="138" t="s">
        <v>213</v>
      </c>
      <c r="B17" s="197">
        <f>'[7]海关3'!G11/10000</f>
        <v>3.86175268</v>
      </c>
      <c r="C17" s="198">
        <f>'[7]海关3'!H11</f>
        <v>234238.1846</v>
      </c>
      <c r="E17" s="2"/>
      <c r="F17" s="2"/>
    </row>
    <row r="18" spans="1:6" ht="22.5" customHeight="1">
      <c r="A18" s="138" t="s">
        <v>214</v>
      </c>
      <c r="B18" s="197">
        <f>'[7]海关3'!G12/10000</f>
        <v>1.2024416</v>
      </c>
      <c r="C18" s="198" t="str">
        <f>'[7]海关3'!H12</f>
        <v>. </v>
      </c>
      <c r="E18" s="2"/>
      <c r="F18" s="2"/>
    </row>
    <row r="19" spans="1:5" ht="22.5" customHeight="1">
      <c r="A19" s="104" t="s">
        <v>93</v>
      </c>
      <c r="B19" s="209">
        <v>0.01</v>
      </c>
      <c r="C19" s="210" t="str">
        <f>'[7]海关3'!H13</f>
        <v>. </v>
      </c>
      <c r="E19" s="2"/>
    </row>
    <row r="20" spans="1:5" ht="18.75">
      <c r="A20" s="173" t="s">
        <v>261</v>
      </c>
      <c r="B20" s="76"/>
      <c r="C20" s="76"/>
      <c r="E20"/>
    </row>
    <row r="21" ht="14.25">
      <c r="E21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A13" sqref="A13:D17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447" t="s">
        <v>148</v>
      </c>
      <c r="B1" s="448"/>
      <c r="C1" s="448"/>
      <c r="D1" s="448"/>
    </row>
    <row r="2" spans="1:4" ht="15">
      <c r="A2" s="22"/>
      <c r="B2" s="22"/>
      <c r="C2" s="22"/>
      <c r="D2" s="23"/>
    </row>
    <row r="3" spans="1:4" ht="18.75">
      <c r="A3" s="76"/>
      <c r="B3" s="76"/>
      <c r="C3" s="76"/>
      <c r="D3" s="112" t="s">
        <v>112</v>
      </c>
    </row>
    <row r="4" spans="1:4" ht="26.25" customHeight="1">
      <c r="A4" s="130" t="s">
        <v>175</v>
      </c>
      <c r="B4" s="298" t="s">
        <v>360</v>
      </c>
      <c r="C4" s="298" t="s">
        <v>359</v>
      </c>
      <c r="D4" s="105" t="s">
        <v>111</v>
      </c>
    </row>
    <row r="5" spans="1:6" s="7" customFormat="1" ht="26.25" customHeight="1">
      <c r="A5" s="106" t="s">
        <v>52</v>
      </c>
      <c r="B5" s="186">
        <f>'[3]Sheet2'!B6/10000</f>
        <v>29.2296</v>
      </c>
      <c r="C5" s="211">
        <f>'[3]Sheet2'!C6/10000</f>
        <v>151.928</v>
      </c>
      <c r="D5" s="212">
        <f>ROUND('[3]Sheet2'!$E6,1)</f>
        <v>10</v>
      </c>
      <c r="E5" s="10"/>
      <c r="F5" s="10"/>
    </row>
    <row r="6" spans="1:6" ht="26.25" customHeight="1">
      <c r="A6" s="107" t="s">
        <v>50</v>
      </c>
      <c r="B6" s="187">
        <f>'[3]Sheet2'!B7/10000</f>
        <v>27.2061</v>
      </c>
      <c r="C6" s="213">
        <f>'[3]Sheet2'!C7/10000</f>
        <v>123.9771</v>
      </c>
      <c r="D6" s="214">
        <f>ROUND('[3]Sheet2'!$E7,1)</f>
        <v>29.7</v>
      </c>
      <c r="E6" s="10">
        <f>C6/C5*100</f>
        <v>81.60253541151071</v>
      </c>
      <c r="F6" s="10"/>
    </row>
    <row r="7" spans="1:6" ht="26.25" customHeight="1">
      <c r="A7" s="107" t="s">
        <v>51</v>
      </c>
      <c r="B7" s="187">
        <f>'[3]Sheet2'!B8/10000</f>
        <v>2.0235</v>
      </c>
      <c r="C7" s="213">
        <f>'[3]Sheet2'!C8/10000</f>
        <v>27.9509</v>
      </c>
      <c r="D7" s="214">
        <f>ROUND('[3]Sheet2'!$E8,1)</f>
        <v>-34.2</v>
      </c>
      <c r="E7" s="10"/>
      <c r="F7" s="10"/>
    </row>
    <row r="8" spans="1:6" ht="26.25" customHeight="1">
      <c r="A8" s="107" t="s">
        <v>53</v>
      </c>
      <c r="B8" s="187">
        <f>'[3]Sheet2'!B9/10000</f>
        <v>10.1895</v>
      </c>
      <c r="C8" s="213">
        <f>'[3]Sheet2'!C9/10000</f>
        <v>67.0417</v>
      </c>
      <c r="D8" s="214">
        <f>ROUND('[3]Sheet2'!$E9,1)</f>
        <v>-8.4</v>
      </c>
      <c r="E8" s="10"/>
      <c r="F8" s="10"/>
    </row>
    <row r="9" spans="1:6" ht="26.25" customHeight="1">
      <c r="A9" s="107" t="s">
        <v>50</v>
      </c>
      <c r="B9" s="187">
        <f>'[3]Sheet2'!B10/10000</f>
        <v>8.3243</v>
      </c>
      <c r="C9" s="213">
        <f>'[3]Sheet2'!C10/10000</f>
        <v>39.7862</v>
      </c>
      <c r="D9" s="214">
        <f>ROUND('[3]Sheet2'!$E10,1)</f>
        <v>27.1</v>
      </c>
      <c r="E9" s="10"/>
      <c r="F9" s="10"/>
    </row>
    <row r="10" spans="1:6" ht="26.25" customHeight="1">
      <c r="A10" s="108" t="s">
        <v>168</v>
      </c>
      <c r="B10" s="187">
        <f>'[3]Sheet2'!B11/10000</f>
        <v>17.0611</v>
      </c>
      <c r="C10" s="213">
        <f>'[3]Sheet2'!C11/10000</f>
        <v>76.1958</v>
      </c>
      <c r="D10" s="214">
        <f>ROUND('[3]Sheet2'!$E11,1)</f>
        <v>30.2</v>
      </c>
      <c r="E10" s="10"/>
      <c r="F10" s="10"/>
    </row>
    <row r="11" spans="1:6" s="7" customFormat="1" ht="26.25" customHeight="1">
      <c r="A11" s="109" t="s">
        <v>54</v>
      </c>
      <c r="B11" s="188">
        <f>'[3]Sheet2'!B12/10000</f>
        <v>34.4295</v>
      </c>
      <c r="C11" s="215">
        <f>'[3]Sheet2'!C12/10000</f>
        <v>197.0862</v>
      </c>
      <c r="D11" s="216">
        <f>ROUND('[3]Sheet2'!$E12,1)</f>
        <v>10.2</v>
      </c>
      <c r="E11" s="10"/>
      <c r="F11" s="10"/>
    </row>
    <row r="12" spans="1:4" ht="26.25" customHeight="1">
      <c r="A12" s="90" t="s">
        <v>13</v>
      </c>
      <c r="B12" s="113" t="s">
        <v>25</v>
      </c>
      <c r="C12" s="114" t="s">
        <v>26</v>
      </c>
      <c r="D12" s="115" t="s">
        <v>147</v>
      </c>
    </row>
    <row r="13" spans="1:4" ht="26.25" customHeight="1">
      <c r="A13" s="257" t="s">
        <v>185</v>
      </c>
      <c r="B13" s="258">
        <f>'[4]Sheet1'!C6/10000</f>
        <v>2619.1482522799997</v>
      </c>
      <c r="C13" s="259">
        <f>'[4]Sheet1'!D6/10000</f>
        <v>2600.1664502949</v>
      </c>
      <c r="D13" s="260">
        <f>ROUND('[4]Sheet1'!F6,1)</f>
        <v>10.3</v>
      </c>
    </row>
    <row r="14" spans="1:4" ht="26.25" customHeight="1">
      <c r="A14" s="107" t="s">
        <v>144</v>
      </c>
      <c r="B14" s="187">
        <f>'[4]Sheet1'!C7/10000</f>
        <v>1523.8792422662</v>
      </c>
      <c r="C14" s="213">
        <f>'[4]Sheet1'!D7/10000</f>
        <v>1440.9207269038</v>
      </c>
      <c r="D14" s="214">
        <f>ROUND('[4]Sheet1'!F7,1)</f>
        <v>11.2</v>
      </c>
    </row>
    <row r="15" spans="1:4" ht="26.25" customHeight="1">
      <c r="A15" s="107" t="s">
        <v>145</v>
      </c>
      <c r="B15" s="187">
        <f>'[4]Sheet1'!C8/10000</f>
        <v>589.4151537723001</v>
      </c>
      <c r="C15" s="213">
        <f>'[4]Sheet1'!D8/10000</f>
        <v>661.2433098492</v>
      </c>
      <c r="D15" s="214">
        <f>ROUND('[4]Sheet1'!F8,1)</f>
        <v>0.9</v>
      </c>
    </row>
    <row r="16" spans="1:4" ht="26.25" customHeight="1">
      <c r="A16" s="107" t="s">
        <v>146</v>
      </c>
      <c r="B16" s="187">
        <f>'[4]Sheet1'!C9/10000</f>
        <v>504.6612185363</v>
      </c>
      <c r="C16" s="213">
        <f>'[4]Sheet1'!D9/10000</f>
        <v>493.42561840220003</v>
      </c>
      <c r="D16" s="214">
        <f>ROUND('[4]Sheet1'!F9,1)</f>
        <v>21</v>
      </c>
    </row>
    <row r="17" spans="1:4" ht="26.25" customHeight="1">
      <c r="A17" s="107" t="s">
        <v>186</v>
      </c>
      <c r="B17" s="187">
        <f>'[4]Sheet1'!C10/10000</f>
        <v>0.4874833694</v>
      </c>
      <c r="C17" s="213">
        <f>'[4]Sheet1'!D10/10000</f>
        <v>3.7877670791999996</v>
      </c>
      <c r="D17" s="214">
        <f>ROUND('[4]Sheet1'!F10,1)</f>
        <v>-84.9</v>
      </c>
    </row>
    <row r="18" spans="1:4" ht="26.25" customHeight="1">
      <c r="A18" s="261" t="s">
        <v>187</v>
      </c>
      <c r="B18" s="258">
        <f>'[4]Sheet1'!C11/10000</f>
        <v>1449.0394539758001</v>
      </c>
      <c r="C18" s="259">
        <f>'[4]Sheet1'!D11/10000</f>
        <v>1318.2636928703</v>
      </c>
      <c r="D18" s="260">
        <f>ROUND('[4]Sheet1'!F11,1)</f>
        <v>26.2</v>
      </c>
    </row>
    <row r="19" spans="1:4" ht="26.25" customHeight="1">
      <c r="A19" s="107" t="s">
        <v>188</v>
      </c>
      <c r="B19" s="187">
        <f>'[4]Sheet1'!C12/10000</f>
        <v>366.03584728499993</v>
      </c>
      <c r="C19" s="213">
        <f>'[4]Sheet1'!D12/10000</f>
        <v>354.07486268869997</v>
      </c>
      <c r="D19" s="214">
        <f>ROUND('[4]Sheet1'!F12,1)</f>
        <v>11.7</v>
      </c>
    </row>
    <row r="20" spans="1:4" ht="26.25" customHeight="1">
      <c r="A20" s="110" t="s">
        <v>189</v>
      </c>
      <c r="B20" s="188">
        <f>'[4]Sheet1'!C13/10000</f>
        <v>1071.4274796979998</v>
      </c>
      <c r="C20" s="215">
        <f>'[4]Sheet1'!D13/10000</f>
        <v>951.8766998441001</v>
      </c>
      <c r="D20" s="216">
        <f>ROUND('[4]Sheet1'!F13,1)</f>
        <v>32.3</v>
      </c>
    </row>
    <row r="21" spans="1:4" ht="18.75">
      <c r="A21" s="174" t="s">
        <v>262</v>
      </c>
      <c r="B21" s="76"/>
      <c r="C21" s="76"/>
      <c r="D21" s="111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8" sqref="F8"/>
    </sheetView>
  </sheetViews>
  <sheetFormatPr defaultColWidth="9.140625" defaultRowHeight="14.25"/>
  <cols>
    <col min="1" max="1" width="38.00390625" style="0" customWidth="1"/>
    <col min="2" max="2" width="17.7109375" style="0" customWidth="1"/>
    <col min="3" max="4" width="13.140625" style="0" customWidth="1"/>
    <col min="5" max="5" width="9.421875" style="1" bestFit="1" customWidth="1"/>
  </cols>
  <sheetData>
    <row r="1" spans="1:4" ht="25.5">
      <c r="A1" s="437" t="s">
        <v>27</v>
      </c>
      <c r="B1" s="437"/>
      <c r="C1" s="437"/>
      <c r="D1" s="437"/>
    </row>
    <row r="3" spans="1:4" ht="18.75">
      <c r="A3" s="86"/>
      <c r="B3" s="449" t="s">
        <v>37</v>
      </c>
      <c r="C3" s="449"/>
      <c r="D3" s="449"/>
    </row>
    <row r="4" spans="1:5" s="15" customFormat="1" ht="37.5">
      <c r="A4" s="116" t="s">
        <v>28</v>
      </c>
      <c r="B4" s="117" t="s">
        <v>29</v>
      </c>
      <c r="C4" s="118" t="s">
        <v>30</v>
      </c>
      <c r="D4" s="119" t="s">
        <v>31</v>
      </c>
      <c r="E4" s="42"/>
    </row>
    <row r="5" spans="1:6" s="33" customFormat="1" ht="26.25" customHeight="1">
      <c r="A5" s="120" t="s">
        <v>32</v>
      </c>
      <c r="B5" s="217">
        <f>'[9]Sheet1'!C11</f>
        <v>99.65648612</v>
      </c>
      <c r="C5" s="218">
        <f>'[9]Sheet1'!D11</f>
        <v>101.21164063</v>
      </c>
      <c r="D5" s="218">
        <f>'[9]Sheet1'!$E$11</f>
        <v>101.07082497</v>
      </c>
      <c r="E5" s="43"/>
      <c r="F5" s="43"/>
    </row>
    <row r="6" spans="1:5" s="33" customFormat="1" ht="26.25" customHeight="1">
      <c r="A6" s="95" t="s">
        <v>190</v>
      </c>
      <c r="B6" s="219">
        <f>'[9]Sheet1'!C12</f>
        <v>98.08882869</v>
      </c>
      <c r="C6" s="185">
        <f>'[9]Sheet1'!D12</f>
        <v>99.98041323</v>
      </c>
      <c r="D6" s="185">
        <f>'[9]Sheet1'!$E$12</f>
        <v>101.18374572</v>
      </c>
      <c r="E6" s="43"/>
    </row>
    <row r="7" spans="1:5" s="33" customFormat="1" ht="26.25" customHeight="1">
      <c r="A7" s="132" t="s">
        <v>191</v>
      </c>
      <c r="B7" s="219">
        <f>'[9]Sheet1'!C19</f>
        <v>100.37913265</v>
      </c>
      <c r="C7" s="185">
        <f>'[9]Sheet1'!D19</f>
        <v>100.77950513</v>
      </c>
      <c r="D7" s="185">
        <f>'[9]Sheet1'!E19</f>
        <v>100.36940849</v>
      </c>
      <c r="E7" s="43"/>
    </row>
    <row r="8" spans="1:5" s="33" customFormat="1" ht="26.25" customHeight="1">
      <c r="A8" s="132" t="s">
        <v>192</v>
      </c>
      <c r="B8" s="219">
        <f>'[9]Sheet1'!C20</f>
        <v>100.03325034</v>
      </c>
      <c r="C8" s="185">
        <f>'[9]Sheet1'!D20</f>
        <v>102.41596951</v>
      </c>
      <c r="D8" s="185">
        <f>'[9]Sheet1'!E20</f>
        <v>102.03095878</v>
      </c>
      <c r="E8" s="43"/>
    </row>
    <row r="9" spans="1:5" s="33" customFormat="1" ht="26.25" customHeight="1">
      <c r="A9" s="132" t="s">
        <v>193</v>
      </c>
      <c r="B9" s="219">
        <f>'[9]Sheet1'!C21</f>
        <v>100.21474601</v>
      </c>
      <c r="C9" s="185">
        <f>'[9]Sheet1'!D21</f>
        <v>100.41744745</v>
      </c>
      <c r="D9" s="185">
        <f>'[9]Sheet1'!E21</f>
        <v>100.30965538</v>
      </c>
      <c r="E9" s="43"/>
    </row>
    <row r="10" spans="1:5" s="33" customFormat="1" ht="26.25" customHeight="1">
      <c r="A10" s="132" t="s">
        <v>194</v>
      </c>
      <c r="B10" s="219">
        <f>'[9]Sheet1'!C22</f>
        <v>101.24311377</v>
      </c>
      <c r="C10" s="185">
        <f>'[9]Sheet1'!D22</f>
        <v>102.79691459</v>
      </c>
      <c r="D10" s="185">
        <f>'[9]Sheet1'!E22</f>
        <v>101.54817973</v>
      </c>
      <c r="E10" s="43"/>
    </row>
    <row r="11" spans="1:5" s="33" customFormat="1" ht="26.25" customHeight="1">
      <c r="A11" s="132" t="s">
        <v>195</v>
      </c>
      <c r="B11" s="219">
        <f>'[9]Sheet1'!C23</f>
        <v>99.80671298</v>
      </c>
      <c r="C11" s="185">
        <f>'[9]Sheet1'!D23</f>
        <v>99.9091623</v>
      </c>
      <c r="D11" s="185">
        <f>'[9]Sheet1'!E23</f>
        <v>100.05834258</v>
      </c>
      <c r="E11" s="43"/>
    </row>
    <row r="12" spans="1:5" s="33" customFormat="1" ht="26.25" customHeight="1">
      <c r="A12" s="132" t="s">
        <v>196</v>
      </c>
      <c r="B12" s="219">
        <f>'[9]Sheet1'!C24</f>
        <v>100.65971777</v>
      </c>
      <c r="C12" s="185">
        <f>'[9]Sheet1'!D24</f>
        <v>103.81339371</v>
      </c>
      <c r="D12" s="185">
        <f>'[9]Sheet1'!E24</f>
        <v>100.88473396</v>
      </c>
      <c r="E12" s="43"/>
    </row>
    <row r="13" spans="1:5" s="33" customFormat="1" ht="26.25" customHeight="1">
      <c r="A13" s="132" t="s">
        <v>197</v>
      </c>
      <c r="B13" s="219">
        <f>'[9]Sheet1'!C25</f>
        <v>99.59098877</v>
      </c>
      <c r="C13" s="185">
        <f>'[9]Sheet1'!D25</f>
        <v>99.34743533</v>
      </c>
      <c r="D13" s="185">
        <f>'[9]Sheet1'!E25</f>
        <v>99.33295403</v>
      </c>
      <c r="E13" s="43"/>
    </row>
    <row r="14" spans="1:5" s="33" customFormat="1" ht="26.25" customHeight="1">
      <c r="A14" s="121" t="s">
        <v>33</v>
      </c>
      <c r="B14" s="220">
        <f>'[9]Sheet1'!C26</f>
        <v>100.03142207</v>
      </c>
      <c r="C14" s="221">
        <f>'[9]Sheet1'!D26</f>
        <v>101.7206488</v>
      </c>
      <c r="D14" s="221">
        <f>'[9]Sheet1'!E26</f>
        <v>101.39982573</v>
      </c>
      <c r="E14" s="43"/>
    </row>
    <row r="15" ht="14.25">
      <c r="A15" s="174" t="s">
        <v>263</v>
      </c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5" zoomScaleNormal="85" zoomScalePageLayoutView="0" workbookViewId="0" topLeftCell="A2">
      <selection activeCell="H9" sqref="H9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10.00390625" style="36" customWidth="1"/>
    <col min="4" max="5" width="14.00390625" style="36" customWidth="1"/>
    <col min="6" max="6" width="14.00390625" style="37" customWidth="1"/>
    <col min="7" max="7" width="10.8515625" style="37" customWidth="1"/>
    <col min="8" max="9" width="13.140625" style="37" customWidth="1"/>
    <col min="10" max="10" width="12.421875" style="8" customWidth="1"/>
    <col min="11" max="12" width="10.8515625" style="37" customWidth="1"/>
    <col min="13" max="13" width="10.421875" style="8" customWidth="1"/>
    <col min="14" max="15" width="10.421875" style="37" customWidth="1"/>
    <col min="16" max="16" width="10.8515625" style="8" customWidth="1"/>
    <col min="17" max="18" width="10.8515625" style="39" customWidth="1"/>
  </cols>
  <sheetData>
    <row r="1" spans="1:18" ht="25.5">
      <c r="A1" s="454" t="s">
        <v>361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</row>
    <row r="2" spans="1:18" s="31" customFormat="1" ht="14.25">
      <c r="A2" s="30"/>
      <c r="B2" s="35"/>
      <c r="C2" s="35"/>
      <c r="D2" s="35"/>
      <c r="E2" s="35"/>
      <c r="F2" s="34"/>
      <c r="G2" s="34"/>
      <c r="H2" s="34"/>
      <c r="I2" s="34"/>
      <c r="J2" s="450"/>
      <c r="K2" s="450"/>
      <c r="L2" s="270"/>
      <c r="M2" s="40"/>
      <c r="N2" s="38"/>
      <c r="O2" s="38"/>
      <c r="P2" s="451"/>
      <c r="Q2" s="451"/>
      <c r="R2" s="271"/>
    </row>
    <row r="3" spans="1:18" s="28" customFormat="1" ht="39" customHeight="1">
      <c r="A3" s="27"/>
      <c r="B3" s="452" t="s">
        <v>9</v>
      </c>
      <c r="C3" s="453"/>
      <c r="D3" s="452" t="s">
        <v>109</v>
      </c>
      <c r="E3" s="453"/>
      <c r="F3" s="456" t="s">
        <v>10</v>
      </c>
      <c r="G3" s="458"/>
      <c r="H3" s="459" t="s">
        <v>344</v>
      </c>
      <c r="I3" s="460"/>
      <c r="J3" s="456" t="s">
        <v>11</v>
      </c>
      <c r="K3" s="457"/>
      <c r="L3" s="458"/>
      <c r="M3" s="456" t="s">
        <v>55</v>
      </c>
      <c r="N3" s="457"/>
      <c r="O3" s="458"/>
      <c r="P3" s="456" t="s">
        <v>56</v>
      </c>
      <c r="Q3" s="457"/>
      <c r="R3" s="458"/>
    </row>
    <row r="4" spans="1:18" s="28" customFormat="1" ht="43.5" customHeight="1">
      <c r="A4" s="29"/>
      <c r="B4" s="288" t="s">
        <v>327</v>
      </c>
      <c r="C4" s="59" t="s">
        <v>302</v>
      </c>
      <c r="D4" s="288" t="s">
        <v>343</v>
      </c>
      <c r="E4" s="59" t="s">
        <v>302</v>
      </c>
      <c r="F4" s="288" t="s">
        <v>327</v>
      </c>
      <c r="G4" s="59" t="s">
        <v>302</v>
      </c>
      <c r="H4" s="299" t="s">
        <v>343</v>
      </c>
      <c r="I4" s="59" t="s">
        <v>302</v>
      </c>
      <c r="J4" s="300" t="s">
        <v>345</v>
      </c>
      <c r="K4" s="288" t="s">
        <v>346</v>
      </c>
      <c r="L4" s="59" t="s">
        <v>302</v>
      </c>
      <c r="M4" s="300" t="s">
        <v>345</v>
      </c>
      <c r="N4" s="288" t="s">
        <v>346</v>
      </c>
      <c r="O4" s="59" t="s">
        <v>302</v>
      </c>
      <c r="P4" s="300" t="s">
        <v>345</v>
      </c>
      <c r="Q4" s="288" t="s">
        <v>346</v>
      </c>
      <c r="R4" s="59" t="s">
        <v>302</v>
      </c>
    </row>
    <row r="5" spans="1:18" s="32" customFormat="1" ht="30" customHeight="1">
      <c r="A5" s="122" t="s">
        <v>110</v>
      </c>
      <c r="B5" s="272">
        <f>'[1]Sheet1'!$G$5</f>
        <v>7.2</v>
      </c>
      <c r="C5" s="335" t="s">
        <v>212</v>
      </c>
      <c r="D5" s="272">
        <f>'[1]Sheet1'!$H$5</f>
        <v>80.87126397858124</v>
      </c>
      <c r="E5" s="335" t="str">
        <f>'[1]Sheet1'!$H$6</f>
        <v>—</v>
      </c>
      <c r="F5" s="272">
        <f>'[11]2'!I5</f>
        <v>11.281723956334815</v>
      </c>
      <c r="G5" s="335" t="str">
        <f>'[1]Sheet1'!$H$6</f>
        <v>—</v>
      </c>
      <c r="H5" s="272">
        <f>'[11]2'!J5</f>
        <v>39.82788701432385</v>
      </c>
      <c r="I5" s="335" t="str">
        <f>'[1]Sheet1'!$H$6</f>
        <v>—</v>
      </c>
      <c r="J5" s="272">
        <f>'[5]Sheet1'!B5/10000</f>
        <v>495.0186769908201</v>
      </c>
      <c r="K5" s="336">
        <f>'[5]Sheet1'!C5</f>
        <v>8.998846811670646</v>
      </c>
      <c r="L5" s="335" t="str">
        <f>'[1]Sheet1'!$H$6</f>
        <v>—</v>
      </c>
      <c r="M5" s="337">
        <f>'[3]Sheet1'!B3/10000</f>
        <v>151.928</v>
      </c>
      <c r="N5" s="336">
        <f>'[3]Sheet1'!$C$3</f>
        <v>10.045864515699108</v>
      </c>
      <c r="O5" s="335" t="str">
        <f>'[1]Sheet1'!$H$6</f>
        <v>—</v>
      </c>
      <c r="P5" s="337">
        <f>'[3]Sheet1'!$D$3/10000</f>
        <v>67.0417</v>
      </c>
      <c r="Q5" s="336">
        <f>'[3]Sheet1'!$E$3</f>
        <v>-8.430616506929681</v>
      </c>
      <c r="R5" s="336" t="str">
        <f>'[1]Sheet1'!$H$6</f>
        <v>—</v>
      </c>
    </row>
    <row r="6" spans="1:18" s="28" customFormat="1" ht="30" customHeight="1">
      <c r="A6" s="123" t="s">
        <v>321</v>
      </c>
      <c r="B6" s="240">
        <f>'[1]Sheet1'!$G$6</f>
        <v>-5.4</v>
      </c>
      <c r="C6" s="338">
        <f>RANK(B6,B$6:B$17)</f>
        <v>12</v>
      </c>
      <c r="D6" s="240" t="str">
        <f>'[1]Sheet1'!$H$6</f>
        <v>—</v>
      </c>
      <c r="E6" s="242" t="str">
        <f>'[1]Sheet1'!$H$6</f>
        <v>—</v>
      </c>
      <c r="F6" s="240">
        <f>'[11]2'!I6</f>
        <v>10.9</v>
      </c>
      <c r="G6" s="338">
        <f>RANK(F6,F$6:F$17)</f>
        <v>10</v>
      </c>
      <c r="H6" s="240">
        <f>'[11]2'!J6</f>
        <v>48.33824975417895</v>
      </c>
      <c r="I6" s="338">
        <f>RANK(H6,H$6:H$17)</f>
        <v>6</v>
      </c>
      <c r="J6" s="240">
        <f>'[5]Sheet1'!B6/10000</f>
        <v>171.22972825114735</v>
      </c>
      <c r="K6" s="268">
        <f>'[5]Sheet1'!C6</f>
        <v>9.444455999999988</v>
      </c>
      <c r="L6" s="338">
        <f>RANK(K6,K$6:K$17)</f>
        <v>7</v>
      </c>
      <c r="M6" s="241">
        <f>'[3]Sheet1'!$B$11/10000</f>
        <v>14.103</v>
      </c>
      <c r="N6" s="268">
        <f>'[3]Sheet1'!$C$11</f>
        <v>35.01895607551796</v>
      </c>
      <c r="O6" s="338">
        <f>RANK(N6,N$6:N$17)</f>
        <v>1</v>
      </c>
      <c r="P6" s="241">
        <f>'[3]Sheet1'!$D$11/10000</f>
        <v>4.7598</v>
      </c>
      <c r="Q6" s="268">
        <f>'[3]Sheet1'!$E$11</f>
        <v>11.387250772254973</v>
      </c>
      <c r="R6" s="341">
        <f>RANK(Q6,Q$6:Q$17)</f>
        <v>1</v>
      </c>
    </row>
    <row r="7" spans="1:18" s="28" customFormat="1" ht="30" customHeight="1">
      <c r="A7" s="123" t="s">
        <v>315</v>
      </c>
      <c r="B7" s="240">
        <f>'[1]Sheet1'!$G$7</f>
        <v>9.2</v>
      </c>
      <c r="C7" s="338">
        <f aca="true" t="shared" si="0" ref="C7:C17">RANK(B7,B$6:B$17)</f>
        <v>1</v>
      </c>
      <c r="D7" s="240">
        <f>'[1]Sheet1'!$H$7</f>
        <v>98.91886935740098</v>
      </c>
      <c r="E7" s="338">
        <f>RANK(D7,D$7:D$15)</f>
        <v>1</v>
      </c>
      <c r="F7" s="240">
        <f>'[11]2'!I7</f>
        <v>12</v>
      </c>
      <c r="G7" s="338">
        <f aca="true" t="shared" si="1" ref="G7:G17">RANK(F7,F$6:F$17)</f>
        <v>6</v>
      </c>
      <c r="H7" s="240">
        <f>'[11]2'!J7</f>
        <v>38.52551984877127</v>
      </c>
      <c r="I7" s="338">
        <f aca="true" t="shared" si="2" ref="I7:I17">RANK(H7,H$6:H$17)</f>
        <v>7</v>
      </c>
      <c r="J7" s="240">
        <f>'[5]Sheet1'!B7/10000</f>
        <v>10.679752540391325</v>
      </c>
      <c r="K7" s="268">
        <f>'[5]Sheet1'!C7</f>
        <v>9.841225769999994</v>
      </c>
      <c r="L7" s="338">
        <f aca="true" t="shared" si="3" ref="L7:L17">RANK(K7,K$6:K$17)</f>
        <v>3</v>
      </c>
      <c r="M7" s="241">
        <f>'[3]Sheet1'!$B$12/10000</f>
        <v>4.0728</v>
      </c>
      <c r="N7" s="268">
        <f>'[3]Sheet1'!$C$12</f>
        <v>-24.17619242655546</v>
      </c>
      <c r="O7" s="338">
        <f aca="true" t="shared" si="4" ref="O7:O17">RANK(N7,N$6:N$17)</f>
        <v>12</v>
      </c>
      <c r="P7" s="241">
        <f>'[3]Sheet1'!$D$12/10000</f>
        <v>1.2848</v>
      </c>
      <c r="Q7" s="268">
        <f>'[3]Sheet1'!$E$12</f>
        <v>-59.634295768010304</v>
      </c>
      <c r="R7" s="341">
        <f aca="true" t="shared" si="5" ref="R7:R17">RANK(Q7,Q$6:Q$17)</f>
        <v>12</v>
      </c>
    </row>
    <row r="8" spans="1:18" s="28" customFormat="1" ht="30" customHeight="1">
      <c r="A8" s="123" t="s">
        <v>314</v>
      </c>
      <c r="B8" s="240">
        <f>'[1]Sheet1'!G9</f>
        <v>6.4</v>
      </c>
      <c r="C8" s="338">
        <f t="shared" si="0"/>
        <v>7</v>
      </c>
      <c r="D8" s="240">
        <f>'[1]Sheet1'!H9</f>
        <v>71.65901070197418</v>
      </c>
      <c r="E8" s="338">
        <f aca="true" t="shared" si="6" ref="E8:E15">RANK(D8,D$7:D$15)</f>
        <v>6</v>
      </c>
      <c r="F8" s="240">
        <f>'[11]2'!I8</f>
        <v>12.1</v>
      </c>
      <c r="G8" s="338">
        <f t="shared" si="1"/>
        <v>4</v>
      </c>
      <c r="H8" s="240">
        <f>'[11]2'!J8</f>
        <v>49.167591564927854</v>
      </c>
      <c r="I8" s="338">
        <f t="shared" si="2"/>
        <v>5</v>
      </c>
      <c r="J8" s="240">
        <f>'[5]Sheet1'!B8/10000</f>
        <v>12.09040968375</v>
      </c>
      <c r="K8" s="268">
        <f>'[5]Sheet1'!C8</f>
        <v>9.537499999999994</v>
      </c>
      <c r="L8" s="338">
        <f t="shared" si="3"/>
        <v>6</v>
      </c>
      <c r="M8" s="241">
        <f>'[3]Sheet1'!$B$13/10000</f>
        <v>1.6707</v>
      </c>
      <c r="N8" s="268">
        <f>'[3]Sheet1'!$C$13</f>
        <v>-0.7603207603207665</v>
      </c>
      <c r="O8" s="338">
        <f t="shared" si="4"/>
        <v>10</v>
      </c>
      <c r="P8" s="241">
        <f>'[3]Sheet1'!$D$13/10000</f>
        <v>0.9395</v>
      </c>
      <c r="Q8" s="268">
        <f>'[3]Sheet1'!$E$13</f>
        <v>-29.55687186023843</v>
      </c>
      <c r="R8" s="341">
        <f t="shared" si="5"/>
        <v>10</v>
      </c>
    </row>
    <row r="9" spans="1:18" s="28" customFormat="1" ht="30" customHeight="1">
      <c r="A9" s="123" t="s">
        <v>313</v>
      </c>
      <c r="B9" s="240">
        <f>'[1]Sheet1'!G10</f>
        <v>8.4</v>
      </c>
      <c r="C9" s="338">
        <f t="shared" si="0"/>
        <v>3</v>
      </c>
      <c r="D9" s="240">
        <f>'[1]Sheet1'!H10</f>
        <v>70.81531356835343</v>
      </c>
      <c r="E9" s="338">
        <f t="shared" si="6"/>
        <v>7</v>
      </c>
      <c r="F9" s="240">
        <f>'[11]2'!I9</f>
        <v>12.3</v>
      </c>
      <c r="G9" s="338">
        <f t="shared" si="1"/>
        <v>3</v>
      </c>
      <c r="H9" s="240">
        <f>'[11]2'!J9</f>
        <v>19.245330641090362</v>
      </c>
      <c r="I9" s="338">
        <f t="shared" si="2"/>
        <v>12</v>
      </c>
      <c r="J9" s="240">
        <f>'[5]Sheet1'!B9/10000</f>
        <v>42.47471550649813</v>
      </c>
      <c r="K9" s="268">
        <f>'[5]Sheet1'!C9</f>
        <v>8.935548709999992</v>
      </c>
      <c r="L9" s="338">
        <f t="shared" si="3"/>
        <v>10</v>
      </c>
      <c r="M9" s="241">
        <f>'[3]Sheet1'!$B$20/10000</f>
        <v>5.5016</v>
      </c>
      <c r="N9" s="268">
        <f>'[3]Sheet1'!$C$20</f>
        <v>6.6077587877378505</v>
      </c>
      <c r="O9" s="338">
        <f t="shared" si="4"/>
        <v>7</v>
      </c>
      <c r="P9" s="241">
        <f>'[3]Sheet1'!$D$20/10000</f>
        <v>3.4753</v>
      </c>
      <c r="Q9" s="268">
        <f>'[3]Sheet1'!$E$20</f>
        <v>-12.921573540466042</v>
      </c>
      <c r="R9" s="341">
        <f t="shared" si="5"/>
        <v>7</v>
      </c>
    </row>
    <row r="10" spans="1:18" s="28" customFormat="1" ht="30" customHeight="1">
      <c r="A10" s="123" t="s">
        <v>316</v>
      </c>
      <c r="B10" s="240">
        <f>'[1]Sheet1'!G11</f>
        <v>8.4</v>
      </c>
      <c r="C10" s="338">
        <f t="shared" si="0"/>
        <v>3</v>
      </c>
      <c r="D10" s="240">
        <f>'[1]Sheet1'!H11</f>
        <v>85.99962981983697</v>
      </c>
      <c r="E10" s="338">
        <f t="shared" si="6"/>
        <v>3</v>
      </c>
      <c r="F10" s="240">
        <f>'[11]2'!I10</f>
        <v>12.1</v>
      </c>
      <c r="G10" s="338">
        <f t="shared" si="1"/>
        <v>4</v>
      </c>
      <c r="H10" s="240">
        <f>'[11]2'!J10</f>
        <v>34.61975028376844</v>
      </c>
      <c r="I10" s="338">
        <f t="shared" si="2"/>
        <v>8</v>
      </c>
      <c r="J10" s="240">
        <f>'[5]Sheet1'!B10/10000</f>
        <v>43.25718715877645</v>
      </c>
      <c r="K10" s="268">
        <f>'[5]Sheet1'!C10</f>
        <v>9.947721399999992</v>
      </c>
      <c r="L10" s="338">
        <f t="shared" si="3"/>
        <v>2</v>
      </c>
      <c r="M10" s="241">
        <f>'[3]Sheet1'!$B$19/10000</f>
        <v>4.5305</v>
      </c>
      <c r="N10" s="268">
        <f>'[3]Sheet1'!$C$19</f>
        <v>8.767675797661624</v>
      </c>
      <c r="O10" s="338">
        <f t="shared" si="4"/>
        <v>6</v>
      </c>
      <c r="P10" s="241">
        <f>'[3]Sheet1'!$D$19/10000</f>
        <v>2.6717</v>
      </c>
      <c r="Q10" s="268">
        <f>'[3]Sheet1'!$E$19</f>
        <v>-13.329656783234938</v>
      </c>
      <c r="R10" s="341">
        <f t="shared" si="5"/>
        <v>8</v>
      </c>
    </row>
    <row r="11" spans="1:18" s="28" customFormat="1" ht="30" customHeight="1">
      <c r="A11" s="123" t="s">
        <v>323</v>
      </c>
      <c r="B11" s="240">
        <f>'[1]Sheet1'!G12</f>
        <v>-3.8</v>
      </c>
      <c r="C11" s="338">
        <f t="shared" si="0"/>
        <v>11</v>
      </c>
      <c r="D11" s="240">
        <f>'[1]Sheet1'!H12</f>
        <v>64.27118644067797</v>
      </c>
      <c r="E11" s="338">
        <f t="shared" si="6"/>
        <v>8</v>
      </c>
      <c r="F11" s="240">
        <f>'[11]2'!I11</f>
        <v>1.8</v>
      </c>
      <c r="G11" s="338">
        <f t="shared" si="1"/>
        <v>12</v>
      </c>
      <c r="H11" s="240">
        <f>'[11]2'!J11</f>
        <v>53.54523227383863</v>
      </c>
      <c r="I11" s="338">
        <f t="shared" si="2"/>
        <v>4</v>
      </c>
      <c r="J11" s="240">
        <f>'[5]Sheet1'!B11/10000</f>
        <v>36.64598602806534</v>
      </c>
      <c r="K11" s="268">
        <f>'[5]Sheet1'!C11</f>
        <v>-2.013446999999985</v>
      </c>
      <c r="L11" s="338">
        <f t="shared" si="3"/>
        <v>12</v>
      </c>
      <c r="M11" s="241">
        <f>'[3]Sheet1'!$B$17/10000</f>
        <v>6.1386</v>
      </c>
      <c r="N11" s="268">
        <f>'[3]Sheet1'!$C$17</f>
        <v>2.1244738724650176</v>
      </c>
      <c r="O11" s="338">
        <f t="shared" si="4"/>
        <v>9</v>
      </c>
      <c r="P11" s="241">
        <f>'[3]Sheet1'!$D$18/10000</f>
        <v>3.7427</v>
      </c>
      <c r="Q11" s="268">
        <f>'[3]Sheet1'!$E$17</f>
        <v>-0.38114871991562893</v>
      </c>
      <c r="R11" s="341">
        <f t="shared" si="5"/>
        <v>4</v>
      </c>
    </row>
    <row r="12" spans="1:18" s="28" customFormat="1" ht="30" customHeight="1">
      <c r="A12" s="123" t="s">
        <v>322</v>
      </c>
      <c r="B12" s="240">
        <f>'[1]Sheet1'!G13</f>
        <v>8.3</v>
      </c>
      <c r="C12" s="338">
        <f t="shared" si="0"/>
        <v>5</v>
      </c>
      <c r="D12" s="240">
        <f>'[1]Sheet1'!H13</f>
        <v>62.96754684041525</v>
      </c>
      <c r="E12" s="338">
        <f t="shared" si="6"/>
        <v>9</v>
      </c>
      <c r="F12" s="240">
        <f>'[11]2'!I12</f>
        <v>12.5</v>
      </c>
      <c r="G12" s="338">
        <f t="shared" si="1"/>
        <v>1</v>
      </c>
      <c r="H12" s="240">
        <f>'[11]2'!J12</f>
        <v>59.819052687599786</v>
      </c>
      <c r="I12" s="338">
        <f t="shared" si="2"/>
        <v>1</v>
      </c>
      <c r="J12" s="240">
        <f>'[5]Sheet1'!B12/10000</f>
        <v>43.72409834489526</v>
      </c>
      <c r="K12" s="268">
        <f>'[5]Sheet1'!C12</f>
        <v>10.141112000000007</v>
      </c>
      <c r="L12" s="338">
        <f t="shared" si="3"/>
        <v>1</v>
      </c>
      <c r="M12" s="241">
        <f>'[3]Sheet1'!$B$16/10000</f>
        <v>7.637</v>
      </c>
      <c r="N12" s="268">
        <f>'[3]Sheet1'!$C$16</f>
        <v>14.35373742213703</v>
      </c>
      <c r="O12" s="338">
        <f t="shared" si="4"/>
        <v>3</v>
      </c>
      <c r="P12" s="241">
        <f>'[3]Sheet1'!$D$16/10000</f>
        <v>4.0938</v>
      </c>
      <c r="Q12" s="268">
        <f>'[3]Sheet1'!$E$16</f>
        <v>-3.2838782838782805</v>
      </c>
      <c r="R12" s="341">
        <f t="shared" si="5"/>
        <v>6</v>
      </c>
    </row>
    <row r="13" spans="1:18" s="28" customFormat="1" ht="30" customHeight="1">
      <c r="A13" s="123" t="s">
        <v>319</v>
      </c>
      <c r="B13" s="240">
        <f>'[1]Sheet1'!G14</f>
        <v>6.2</v>
      </c>
      <c r="C13" s="338">
        <f t="shared" si="0"/>
        <v>8</v>
      </c>
      <c r="D13" s="240">
        <f>'[1]Sheet1'!H14</f>
        <v>73.37863724325774</v>
      </c>
      <c r="E13" s="338">
        <f t="shared" si="6"/>
        <v>5</v>
      </c>
      <c r="F13" s="240">
        <f>'[11]2'!I13</f>
        <v>2.3</v>
      </c>
      <c r="G13" s="338">
        <f t="shared" si="1"/>
        <v>11</v>
      </c>
      <c r="H13" s="240">
        <f>'[11]2'!J13</f>
        <v>24.4432936302434</v>
      </c>
      <c r="I13" s="338">
        <f t="shared" si="2"/>
        <v>11</v>
      </c>
      <c r="J13" s="240">
        <f>'[5]Sheet1'!B13/10000</f>
        <v>35.230267949993845</v>
      </c>
      <c r="K13" s="268">
        <f>'[5]Sheet1'!C13</f>
        <v>5.487532399999992</v>
      </c>
      <c r="L13" s="338">
        <f t="shared" si="3"/>
        <v>11</v>
      </c>
      <c r="M13" s="241">
        <f>'[3]Sheet1'!$B$15/10000</f>
        <v>9.1326</v>
      </c>
      <c r="N13" s="268">
        <f>'[3]Sheet1'!$C$15</f>
        <v>10.214573628442466</v>
      </c>
      <c r="O13" s="338">
        <f t="shared" si="4"/>
        <v>5</v>
      </c>
      <c r="P13" s="241">
        <f>'[3]Sheet1'!$D$15/10000</f>
        <v>5.06</v>
      </c>
      <c r="Q13" s="268">
        <f>'[3]Sheet1'!$E$15</f>
        <v>-1.4202497613434986</v>
      </c>
      <c r="R13" s="341">
        <f t="shared" si="5"/>
        <v>5</v>
      </c>
    </row>
    <row r="14" spans="1:18" s="28" customFormat="1" ht="30" customHeight="1">
      <c r="A14" s="123" t="s">
        <v>312</v>
      </c>
      <c r="B14" s="240">
        <f>'[1]Sheet1'!G15</f>
        <v>8.5</v>
      </c>
      <c r="C14" s="338">
        <f t="shared" si="0"/>
        <v>2</v>
      </c>
      <c r="D14" s="240">
        <f>'[1]Sheet1'!H15</f>
        <v>77.20224014880411</v>
      </c>
      <c r="E14" s="338">
        <f t="shared" si="6"/>
        <v>4</v>
      </c>
      <c r="F14" s="240">
        <f>'[11]2'!I14</f>
        <v>11.7</v>
      </c>
      <c r="G14" s="338">
        <f t="shared" si="1"/>
        <v>9</v>
      </c>
      <c r="H14" s="240">
        <f>'[11]2'!J14</f>
        <v>54.1438299285833</v>
      </c>
      <c r="I14" s="338">
        <f t="shared" si="2"/>
        <v>3</v>
      </c>
      <c r="J14" s="240">
        <f>'[5]Sheet1'!B14/10000</f>
        <v>29.845851481079713</v>
      </c>
      <c r="K14" s="268">
        <f>'[5]Sheet1'!C14</f>
        <v>9.745520999999997</v>
      </c>
      <c r="L14" s="338">
        <f t="shared" si="3"/>
        <v>4</v>
      </c>
      <c r="M14" s="241">
        <f>'[3]Sheet1'!$B$18/10000</f>
        <v>5.8922</v>
      </c>
      <c r="N14" s="268">
        <f>'[3]Sheet1'!$C$18</f>
        <v>25.059959673140185</v>
      </c>
      <c r="O14" s="338">
        <f t="shared" si="4"/>
        <v>2</v>
      </c>
      <c r="P14" s="241">
        <f>'[3]Sheet1'!$D$18/10000</f>
        <v>3.7427</v>
      </c>
      <c r="Q14" s="268">
        <f>'[3]Sheet1'!$E$18</f>
        <v>11.188021746234526</v>
      </c>
      <c r="R14" s="341">
        <f t="shared" si="5"/>
        <v>2</v>
      </c>
    </row>
    <row r="15" spans="1:18" s="28" customFormat="1" ht="30" customHeight="1">
      <c r="A15" s="123" t="s">
        <v>320</v>
      </c>
      <c r="B15" s="240">
        <f>'[1]Sheet1'!G16</f>
        <v>5.9</v>
      </c>
      <c r="C15" s="338">
        <f t="shared" si="0"/>
        <v>9</v>
      </c>
      <c r="D15" s="240">
        <f>'[1]Sheet1'!H16</f>
        <v>98.91474294123057</v>
      </c>
      <c r="E15" s="338">
        <v>1</v>
      </c>
      <c r="F15" s="240">
        <f>'[11]2'!I15</f>
        <v>12</v>
      </c>
      <c r="G15" s="338">
        <f t="shared" si="1"/>
        <v>6</v>
      </c>
      <c r="H15" s="240">
        <f>'[11]2'!J15</f>
        <v>31.785317018909897</v>
      </c>
      <c r="I15" s="338">
        <f t="shared" si="2"/>
        <v>9</v>
      </c>
      <c r="J15" s="240">
        <f>'[5]Sheet1'!B15/10000</f>
        <v>46.18502179723269</v>
      </c>
      <c r="K15" s="268">
        <f>'[5]Sheet1'!C15</f>
        <v>9.444455999999988</v>
      </c>
      <c r="L15" s="338">
        <f t="shared" si="3"/>
        <v>7</v>
      </c>
      <c r="M15" s="241">
        <f>'[3]Sheet1'!$B$8/10000</f>
        <v>18.7315</v>
      </c>
      <c r="N15" s="268">
        <f>'[3]Sheet1'!$C$8</f>
        <v>13.117021148109217</v>
      </c>
      <c r="O15" s="338">
        <f t="shared" si="4"/>
        <v>4</v>
      </c>
      <c r="P15" s="241">
        <f>'[3]Sheet1'!$D$8/10000</f>
        <v>7.5678</v>
      </c>
      <c r="Q15" s="268">
        <f>'[3]Sheet1'!$E$8</f>
        <v>2.8974669259113313</v>
      </c>
      <c r="R15" s="341">
        <f t="shared" si="5"/>
        <v>3</v>
      </c>
    </row>
    <row r="16" spans="1:18" s="28" customFormat="1" ht="30" customHeight="1">
      <c r="A16" s="123" t="s">
        <v>318</v>
      </c>
      <c r="B16" s="240">
        <f>'[1]Sheet1'!G17</f>
        <v>5.9</v>
      </c>
      <c r="C16" s="338">
        <f t="shared" si="0"/>
        <v>9</v>
      </c>
      <c r="D16" s="240" t="str">
        <f>'[1]Sheet1'!H17</f>
        <v>—</v>
      </c>
      <c r="E16" s="242" t="str">
        <f>'[1]Sheet1'!$H$6</f>
        <v>—</v>
      </c>
      <c r="F16" s="240">
        <f>'[11]2'!I16</f>
        <v>12.4</v>
      </c>
      <c r="G16" s="338">
        <f t="shared" si="1"/>
        <v>2</v>
      </c>
      <c r="H16" s="240">
        <f>'[11]2'!J16</f>
        <v>54.25831923293851</v>
      </c>
      <c r="I16" s="338">
        <f t="shared" si="2"/>
        <v>2</v>
      </c>
      <c r="J16" s="240">
        <f>'[5]Sheet1'!B16/10000</f>
        <v>9.181659160976709</v>
      </c>
      <c r="K16" s="268">
        <f>'[5]Sheet1'!C16</f>
        <v>9.642309999999995</v>
      </c>
      <c r="L16" s="338">
        <f t="shared" si="3"/>
        <v>5</v>
      </c>
      <c r="M16" s="241">
        <f>'[3]Sheet1'!$B$9/10000</f>
        <v>3.1469</v>
      </c>
      <c r="N16" s="268">
        <f>'[3]Sheet1'!$C$9</f>
        <v>-4.924620079156469</v>
      </c>
      <c r="O16" s="338">
        <f t="shared" si="4"/>
        <v>11</v>
      </c>
      <c r="P16" s="241">
        <f>'[3]Sheet1'!$D$9/10000</f>
        <v>1.0936</v>
      </c>
      <c r="Q16" s="268">
        <f>'[3]Sheet1'!$E$9</f>
        <v>-21.616972477064223</v>
      </c>
      <c r="R16" s="341">
        <f t="shared" si="5"/>
        <v>9</v>
      </c>
    </row>
    <row r="17" spans="1:18" s="28" customFormat="1" ht="30" customHeight="1">
      <c r="A17" s="123" t="s">
        <v>317</v>
      </c>
      <c r="B17" s="245">
        <f>'[1]Sheet1'!G18</f>
        <v>7.3</v>
      </c>
      <c r="C17" s="339">
        <f t="shared" si="0"/>
        <v>6</v>
      </c>
      <c r="D17" s="245" t="str">
        <f>'[1]Sheet1'!H18</f>
        <v>—</v>
      </c>
      <c r="E17" s="244" t="str">
        <f>'[1]Sheet1'!$H$6</f>
        <v>—</v>
      </c>
      <c r="F17" s="245">
        <f>'[11]2'!I17</f>
        <v>11.8</v>
      </c>
      <c r="G17" s="339">
        <f t="shared" si="1"/>
        <v>8</v>
      </c>
      <c r="H17" s="245">
        <f>'[11]2'!J17</f>
        <v>25.68351284175642</v>
      </c>
      <c r="I17" s="339">
        <f t="shared" si="2"/>
        <v>10</v>
      </c>
      <c r="J17" s="245">
        <f>'[5]Sheet1'!B17/10000</f>
        <v>4.1584479867046795</v>
      </c>
      <c r="K17" s="269">
        <f>'[5]Sheet1'!C17</f>
        <v>9.142178900000005</v>
      </c>
      <c r="L17" s="339">
        <f t="shared" si="3"/>
        <v>9</v>
      </c>
      <c r="M17" s="243">
        <f>'[3]Sheet1'!$B$7/10000</f>
        <v>1.0634</v>
      </c>
      <c r="N17" s="269">
        <f>'[3]Sheet1'!$C$7</f>
        <v>2.5556948596778852</v>
      </c>
      <c r="O17" s="339">
        <f t="shared" si="4"/>
        <v>8</v>
      </c>
      <c r="P17" s="243">
        <f>'[3]Sheet1'!$D$7/10000</f>
        <v>0.5979</v>
      </c>
      <c r="Q17" s="269">
        <f>'[3]Sheet1'!$E$7</f>
        <v>-35.44590801122868</v>
      </c>
      <c r="R17" s="342">
        <f t="shared" si="5"/>
        <v>11</v>
      </c>
    </row>
    <row r="18" spans="1:18" s="28" customFormat="1" ht="65.25" customHeight="1">
      <c r="A18" s="455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267"/>
    </row>
    <row r="19" spans="1:9" ht="14.25">
      <c r="A19" s="49" t="s">
        <v>57</v>
      </c>
      <c r="F19" s="8"/>
      <c r="G19" s="8"/>
      <c r="H19" s="8"/>
      <c r="I19" s="8"/>
    </row>
    <row r="20" spans="6:9" ht="14.25">
      <c r="F20" s="8"/>
      <c r="G20" s="8"/>
      <c r="H20" s="8"/>
      <c r="I20" s="8"/>
    </row>
    <row r="21" spans="6:9" ht="14.25">
      <c r="F21" s="8"/>
      <c r="G21" s="8"/>
      <c r="H21" s="8"/>
      <c r="I21" s="8"/>
    </row>
    <row r="22" spans="6:9" ht="14.25">
      <c r="F22" s="8"/>
      <c r="G22" s="8"/>
      <c r="H22" s="8"/>
      <c r="I22" s="8"/>
    </row>
    <row r="23" spans="6:9" ht="14.25">
      <c r="F23" s="8"/>
      <c r="G23" s="8"/>
      <c r="H23" s="8"/>
      <c r="I23" s="8"/>
    </row>
    <row r="24" spans="6:9" ht="14.25">
      <c r="F24" s="8"/>
      <c r="G24" s="8"/>
      <c r="H24" s="8"/>
      <c r="I24" s="8"/>
    </row>
    <row r="25" spans="6:9" ht="14.25">
      <c r="F25" s="8"/>
      <c r="G25" s="8"/>
      <c r="H25" s="8"/>
      <c r="I25" s="8"/>
    </row>
    <row r="26" spans="6:9" ht="14.25">
      <c r="F26" s="8"/>
      <c r="G26" s="8"/>
      <c r="H26" s="8"/>
      <c r="I26" s="8"/>
    </row>
    <row r="27" spans="6:9" ht="14.25">
      <c r="F27" s="8"/>
      <c r="G27" s="8"/>
      <c r="H27" s="8"/>
      <c r="I27" s="8"/>
    </row>
    <row r="28" spans="6:9" ht="14.25">
      <c r="F28" s="8"/>
      <c r="G28" s="8"/>
      <c r="H28" s="8"/>
      <c r="I28" s="8"/>
    </row>
    <row r="29" spans="6:9" ht="14.25">
      <c r="F29" s="8"/>
      <c r="G29" s="8"/>
      <c r="H29" s="8"/>
      <c r="I29" s="8"/>
    </row>
    <row r="30" spans="6:9" ht="14.25">
      <c r="F30" s="8"/>
      <c r="G30" s="8"/>
      <c r="H30" s="8"/>
      <c r="I30" s="8"/>
    </row>
    <row r="31" spans="6:9" ht="14.25">
      <c r="F31" s="8"/>
      <c r="G31" s="8"/>
      <c r="H31" s="8"/>
      <c r="I31" s="8"/>
    </row>
    <row r="32" spans="6:9" ht="14.25">
      <c r="F32" s="8"/>
      <c r="G32" s="8"/>
      <c r="H32" s="8"/>
      <c r="I32" s="8"/>
    </row>
    <row r="33" spans="6:9" ht="14.25">
      <c r="F33" s="8"/>
      <c r="G33" s="8"/>
      <c r="H33" s="8"/>
      <c r="I33" s="8"/>
    </row>
    <row r="34" spans="6:9" ht="14.25">
      <c r="F34" s="8"/>
      <c r="G34" s="8"/>
      <c r="H34" s="8"/>
      <c r="I34" s="8"/>
    </row>
    <row r="35" spans="6:9" ht="14.25">
      <c r="F35" s="8"/>
      <c r="G35" s="8"/>
      <c r="H35" s="8"/>
      <c r="I35" s="8"/>
    </row>
    <row r="36" spans="6:9" ht="14.25">
      <c r="F36" s="8"/>
      <c r="G36" s="8"/>
      <c r="H36" s="8"/>
      <c r="I36" s="8"/>
    </row>
    <row r="37" spans="6:9" ht="14.25">
      <c r="F37" s="8"/>
      <c r="G37" s="8"/>
      <c r="H37" s="8"/>
      <c r="I37" s="8"/>
    </row>
    <row r="38" spans="6:9" ht="14.25">
      <c r="F38" s="8"/>
      <c r="G38" s="8"/>
      <c r="H38" s="8"/>
      <c r="I38" s="8"/>
    </row>
    <row r="39" spans="6:9" ht="14.25">
      <c r="F39" s="8"/>
      <c r="G39" s="8"/>
      <c r="H39" s="8"/>
      <c r="I39" s="8"/>
    </row>
    <row r="40" spans="6:9" ht="14.25">
      <c r="F40" s="8"/>
      <c r="G40" s="8"/>
      <c r="H40" s="8"/>
      <c r="I40" s="8"/>
    </row>
    <row r="41" spans="6:9" ht="14.25">
      <c r="F41" s="8"/>
      <c r="G41" s="8"/>
      <c r="H41" s="8"/>
      <c r="I41" s="8"/>
    </row>
    <row r="42" spans="6:9" ht="14.25">
      <c r="F42" s="8"/>
      <c r="G42" s="8"/>
      <c r="H42" s="8"/>
      <c r="I42" s="8"/>
    </row>
    <row r="43" spans="6:9" ht="14.25">
      <c r="F43" s="8"/>
      <c r="G43" s="8"/>
      <c r="H43" s="8"/>
      <c r="I43" s="8"/>
    </row>
    <row r="44" spans="6:9" ht="14.25">
      <c r="F44" s="8"/>
      <c r="G44" s="8"/>
      <c r="H44" s="8"/>
      <c r="I44" s="8"/>
    </row>
  </sheetData>
  <sheetProtection/>
  <mergeCells count="11">
    <mergeCell ref="H3:I3"/>
    <mergeCell ref="J2:K2"/>
    <mergeCell ref="P2:Q2"/>
    <mergeCell ref="B3:C3"/>
    <mergeCell ref="D3:E3"/>
    <mergeCell ref="A1:R1"/>
    <mergeCell ref="A18:Q18"/>
    <mergeCell ref="P3:R3"/>
    <mergeCell ref="M3:O3"/>
    <mergeCell ref="J3:L3"/>
    <mergeCell ref="F3:G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  <ignoredErrors>
    <ignoredError sqref="D8:D15 H5 H6:H17 F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S13"/>
  <sheetViews>
    <sheetView zoomScalePageLayoutView="0" workbookViewId="0" topLeftCell="A1">
      <selection activeCell="D5" sqref="D5"/>
    </sheetView>
  </sheetViews>
  <sheetFormatPr defaultColWidth="9.140625" defaultRowHeight="14.25"/>
  <cols>
    <col min="1" max="1" width="33.57421875" style="140" customWidth="1"/>
    <col min="2" max="2" width="8.140625" style="160" bestFit="1" customWidth="1"/>
    <col min="3" max="3" width="16.421875" style="160" customWidth="1"/>
    <col min="4" max="4" width="17.7109375" style="160" customWidth="1"/>
    <col min="5" max="149" width="10.28125" style="140" customWidth="1"/>
    <col min="150" max="16384" width="9.140625" style="140" customWidth="1"/>
  </cols>
  <sheetData>
    <row r="1" spans="1:4" ht="31.5" customHeight="1">
      <c r="A1" s="407" t="s">
        <v>362</v>
      </c>
      <c r="B1" s="407"/>
      <c r="C1" s="407"/>
      <c r="D1" s="407"/>
    </row>
    <row r="2" spans="1:4" ht="15.75" customHeight="1">
      <c r="A2" s="141"/>
      <c r="B2" s="141"/>
      <c r="C2" s="141"/>
      <c r="D2" s="141"/>
    </row>
    <row r="3" spans="1:4" s="145" customFormat="1" ht="27.75" customHeight="1">
      <c r="A3" s="142" t="s">
        <v>215</v>
      </c>
      <c r="B3" s="143" t="s">
        <v>216</v>
      </c>
      <c r="C3" s="301" t="s">
        <v>347</v>
      </c>
      <c r="D3" s="167" t="s">
        <v>257</v>
      </c>
    </row>
    <row r="4" spans="1:4" s="145" customFormat="1" ht="34.5" customHeight="1">
      <c r="A4" s="344" t="s">
        <v>357</v>
      </c>
      <c r="B4" s="147" t="s">
        <v>103</v>
      </c>
      <c r="C4" s="150">
        <v>36.8801</v>
      </c>
      <c r="D4" s="150">
        <v>9.5</v>
      </c>
    </row>
    <row r="5" spans="1:4" s="145" customFormat="1" ht="34.5" customHeight="1">
      <c r="A5" s="148" t="s">
        <v>304</v>
      </c>
      <c r="B5" s="147" t="s">
        <v>103</v>
      </c>
      <c r="C5" s="150">
        <v>10.9</v>
      </c>
      <c r="D5" s="150">
        <v>41.7</v>
      </c>
    </row>
    <row r="6" spans="1:4" s="145" customFormat="1" ht="34.5" customHeight="1">
      <c r="A6" s="264" t="s">
        <v>305</v>
      </c>
      <c r="B6" s="147" t="s">
        <v>103</v>
      </c>
      <c r="C6" s="150">
        <v>4.2</v>
      </c>
      <c r="D6" s="150">
        <v>46</v>
      </c>
    </row>
    <row r="7" spans="1:4" s="145" customFormat="1" ht="34.5" customHeight="1">
      <c r="A7" s="162" t="s">
        <v>306</v>
      </c>
      <c r="B7" s="147" t="s">
        <v>103</v>
      </c>
      <c r="C7" s="150">
        <v>0.6052</v>
      </c>
      <c r="D7" s="150">
        <v>142</v>
      </c>
    </row>
    <row r="8" spans="1:4" s="145" customFormat="1" ht="34.5" customHeight="1">
      <c r="A8" s="148" t="s">
        <v>9</v>
      </c>
      <c r="B8" s="147" t="s">
        <v>103</v>
      </c>
      <c r="C8" s="150" t="s">
        <v>351</v>
      </c>
      <c r="D8" s="150">
        <v>9.3</v>
      </c>
    </row>
    <row r="9" spans="1:4" s="145" customFormat="1" ht="34.5" customHeight="1">
      <c r="A9" s="148" t="s">
        <v>10</v>
      </c>
      <c r="B9" s="147" t="s">
        <v>103</v>
      </c>
      <c r="C9" s="150">
        <v>33.9</v>
      </c>
      <c r="D9" s="150">
        <v>13.8</v>
      </c>
    </row>
    <row r="10" spans="1:4" s="145" customFormat="1" ht="34.5" customHeight="1">
      <c r="A10" s="148" t="s">
        <v>307</v>
      </c>
      <c r="B10" s="276" t="s">
        <v>311</v>
      </c>
      <c r="C10" s="150">
        <v>24.1</v>
      </c>
      <c r="D10" s="150">
        <v>-5.3</v>
      </c>
    </row>
    <row r="11" spans="1:4" s="145" customFormat="1" ht="34.5" customHeight="1">
      <c r="A11" s="151" t="s">
        <v>308</v>
      </c>
      <c r="B11" s="275" t="s">
        <v>309</v>
      </c>
      <c r="C11" s="150">
        <v>10.5</v>
      </c>
      <c r="D11" s="153">
        <v>174.1</v>
      </c>
    </row>
    <row r="12" spans="1:4" ht="21" customHeight="1">
      <c r="A12" s="408"/>
      <c r="B12" s="408"/>
      <c r="C12" s="408"/>
      <c r="D12" s="408"/>
    </row>
    <row r="13" spans="1:149" s="160" customFormat="1" ht="14.25">
      <c r="A13" s="15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R31"/>
  <sheetViews>
    <sheetView zoomScale="85" zoomScaleNormal="85" zoomScalePageLayoutView="0" workbookViewId="0" topLeftCell="A1">
      <selection activeCell="H10" sqref="H10"/>
    </sheetView>
  </sheetViews>
  <sheetFormatPr defaultColWidth="10.28125" defaultRowHeight="14.25"/>
  <cols>
    <col min="1" max="1" width="45.57421875" style="304" customWidth="1"/>
    <col min="2" max="2" width="15.00390625" style="304" customWidth="1"/>
    <col min="3" max="4" width="16.140625" style="304" customWidth="1"/>
    <col min="5" max="5" width="10.28125" style="304" customWidth="1"/>
    <col min="6" max="6" width="11.140625" style="304" customWidth="1"/>
    <col min="7" max="16384" width="10.28125" style="304" customWidth="1"/>
  </cols>
  <sheetData>
    <row r="1" spans="1:4" ht="45.75" customHeight="1" thickBot="1">
      <c r="A1" s="461" t="s">
        <v>383</v>
      </c>
      <c r="B1" s="461"/>
      <c r="C1" s="461"/>
      <c r="D1" s="461"/>
    </row>
    <row r="2" spans="1:4" s="305" customFormat="1" ht="20.25" customHeight="1">
      <c r="A2" s="462" t="s">
        <v>352</v>
      </c>
      <c r="B2" s="464" t="s">
        <v>353</v>
      </c>
      <c r="C2" s="466" t="s">
        <v>435</v>
      </c>
      <c r="D2" s="464"/>
    </row>
    <row r="3" spans="1:4" s="305" customFormat="1" ht="21">
      <c r="A3" s="463"/>
      <c r="B3" s="465"/>
      <c r="C3" s="306" t="s">
        <v>354</v>
      </c>
      <c r="D3" s="306" t="s">
        <v>355</v>
      </c>
    </row>
    <row r="4" spans="1:4" ht="20.25">
      <c r="A4" s="307" t="s">
        <v>9</v>
      </c>
      <c r="B4" s="308" t="s">
        <v>356</v>
      </c>
      <c r="C4" s="309" t="s">
        <v>212</v>
      </c>
      <c r="D4" s="309">
        <v>7.6</v>
      </c>
    </row>
    <row r="5" spans="1:4" ht="20.25">
      <c r="A5" s="310" t="s">
        <v>363</v>
      </c>
      <c r="B5" s="308" t="s">
        <v>356</v>
      </c>
      <c r="C5" s="309">
        <v>996.0069929</v>
      </c>
      <c r="D5" s="309">
        <v>15.63</v>
      </c>
    </row>
    <row r="6" spans="1:4" ht="20.25">
      <c r="A6" s="307" t="s">
        <v>10</v>
      </c>
      <c r="B6" s="308" t="s">
        <v>356</v>
      </c>
      <c r="C6" s="311" t="s">
        <v>212</v>
      </c>
      <c r="D6" s="311">
        <v>10.5</v>
      </c>
    </row>
    <row r="7" spans="1:6" ht="20.25">
      <c r="A7" s="307" t="s">
        <v>364</v>
      </c>
      <c r="B7" s="308" t="s">
        <v>356</v>
      </c>
      <c r="C7" s="311">
        <v>1186.2545</v>
      </c>
      <c r="D7" s="311">
        <v>10.7</v>
      </c>
      <c r="F7" s="312"/>
    </row>
    <row r="8" spans="1:6" s="313" customFormat="1" ht="20.25">
      <c r="A8" s="307" t="s">
        <v>365</v>
      </c>
      <c r="B8" s="308" t="s">
        <v>99</v>
      </c>
      <c r="C8" s="311">
        <v>2720.0989</v>
      </c>
      <c r="D8" s="311">
        <v>9.1</v>
      </c>
      <c r="F8" s="312"/>
    </row>
    <row r="9" spans="1:6" s="313" customFormat="1" ht="20.25">
      <c r="A9" s="307" t="s">
        <v>229</v>
      </c>
      <c r="B9" s="308" t="s">
        <v>356</v>
      </c>
      <c r="C9" s="311">
        <v>1544.5261</v>
      </c>
      <c r="D9" s="311">
        <v>21.3</v>
      </c>
      <c r="F9" s="312"/>
    </row>
    <row r="10" spans="1:6" ht="20.25">
      <c r="A10" s="314" t="s">
        <v>11</v>
      </c>
      <c r="B10" s="308" t="s">
        <v>356</v>
      </c>
      <c r="C10" s="311">
        <v>5895.0843</v>
      </c>
      <c r="D10" s="311">
        <v>10.6</v>
      </c>
      <c r="F10" s="312"/>
    </row>
    <row r="11" spans="1:6" ht="39">
      <c r="A11" s="315" t="s">
        <v>366</v>
      </c>
      <c r="B11" s="308" t="s">
        <v>356</v>
      </c>
      <c r="C11" s="316">
        <v>2086.3</v>
      </c>
      <c r="D11" s="316">
        <v>8.8</v>
      </c>
      <c r="F11" s="312"/>
    </row>
    <row r="12" spans="1:6" ht="20.25">
      <c r="A12" s="307" t="s">
        <v>348</v>
      </c>
      <c r="B12" s="308" t="s">
        <v>356</v>
      </c>
      <c r="C12" s="316">
        <v>2115.1972628474</v>
      </c>
      <c r="D12" s="316">
        <v>7.943076451068181</v>
      </c>
      <c r="F12" s="312"/>
    </row>
    <row r="13" spans="1:6" ht="20.25">
      <c r="A13" s="317" t="s">
        <v>367</v>
      </c>
      <c r="B13" s="318" t="s">
        <v>356</v>
      </c>
      <c r="C13" s="316">
        <v>1208.5409</v>
      </c>
      <c r="D13" s="316">
        <v>1.3116586533826722</v>
      </c>
      <c r="F13" s="312"/>
    </row>
    <row r="14" spans="1:6" s="91" customFormat="1" ht="20.25">
      <c r="A14" s="317" t="s">
        <v>368</v>
      </c>
      <c r="B14" s="318" t="s">
        <v>356</v>
      </c>
      <c r="C14" s="316">
        <v>812.9656</v>
      </c>
      <c r="D14" s="316">
        <v>21.98867663094733</v>
      </c>
      <c r="F14" s="312"/>
    </row>
    <row r="15" spans="1:6" ht="20.25">
      <c r="A15" s="307" t="s">
        <v>349</v>
      </c>
      <c r="B15" s="308" t="s">
        <v>356</v>
      </c>
      <c r="C15" s="316">
        <v>2851.801</v>
      </c>
      <c r="D15" s="316">
        <v>12.199091588191001</v>
      </c>
      <c r="F15" s="312"/>
    </row>
    <row r="16" spans="1:9" ht="20.25">
      <c r="A16" s="319" t="s">
        <v>308</v>
      </c>
      <c r="B16" s="320" t="s">
        <v>356</v>
      </c>
      <c r="C16" s="316">
        <v>1052.0654194800002</v>
      </c>
      <c r="D16" s="316">
        <v>34.28559171309383</v>
      </c>
      <c r="F16" s="321"/>
      <c r="G16" s="322"/>
      <c r="H16" s="322"/>
      <c r="I16" s="322"/>
    </row>
    <row r="17" spans="1:9" ht="20.25">
      <c r="A17" s="319" t="s">
        <v>369</v>
      </c>
      <c r="B17" s="320" t="s">
        <v>356</v>
      </c>
      <c r="C17" s="316">
        <v>654.1704707600001</v>
      </c>
      <c r="D17" s="316">
        <v>33.18237238502957</v>
      </c>
      <c r="F17" s="321"/>
      <c r="G17" s="322"/>
      <c r="H17" s="322"/>
      <c r="I17" s="322"/>
    </row>
    <row r="18" spans="1:9" ht="20.25">
      <c r="A18" s="319" t="s">
        <v>370</v>
      </c>
      <c r="B18" s="320" t="s">
        <v>356</v>
      </c>
      <c r="C18" s="316">
        <v>397.89494872</v>
      </c>
      <c r="D18" s="316">
        <v>36.13964511874772</v>
      </c>
      <c r="F18" s="321"/>
      <c r="G18" s="322"/>
      <c r="H18" s="322"/>
      <c r="I18" s="322"/>
    </row>
    <row r="19" spans="1:7" s="322" customFormat="1" ht="20.25">
      <c r="A19" s="307" t="s">
        <v>371</v>
      </c>
      <c r="B19" s="320" t="s">
        <v>356</v>
      </c>
      <c r="C19" s="316">
        <v>2357.67</v>
      </c>
      <c r="D19" s="316">
        <v>16.3</v>
      </c>
      <c r="F19" s="321"/>
      <c r="G19" s="323"/>
    </row>
    <row r="20" spans="1:148" ht="20.25">
      <c r="A20" s="307" t="s">
        <v>231</v>
      </c>
      <c r="B20" s="320" t="s">
        <v>232</v>
      </c>
      <c r="C20" s="316">
        <v>68.0714</v>
      </c>
      <c r="D20" s="316">
        <v>13.99</v>
      </c>
      <c r="E20" s="322"/>
      <c r="F20" s="321"/>
      <c r="G20" s="323"/>
      <c r="H20" s="324"/>
      <c r="I20" s="325"/>
      <c r="J20" s="324"/>
      <c r="K20" s="325"/>
      <c r="L20" s="324"/>
      <c r="M20" s="325"/>
      <c r="N20" s="324"/>
      <c r="O20" s="325"/>
      <c r="P20" s="324"/>
      <c r="Q20" s="325"/>
      <c r="R20" s="324"/>
      <c r="S20" s="325"/>
      <c r="T20" s="324"/>
      <c r="U20" s="325"/>
      <c r="V20" s="324"/>
      <c r="W20" s="325"/>
      <c r="X20" s="324"/>
      <c r="Y20" s="325"/>
      <c r="Z20" s="324"/>
      <c r="AA20" s="325"/>
      <c r="AB20" s="324"/>
      <c r="AC20" s="325"/>
      <c r="AD20" s="324"/>
      <c r="AE20" s="325"/>
      <c r="AF20" s="324"/>
      <c r="AG20" s="325"/>
      <c r="AH20" s="324"/>
      <c r="AI20" s="325"/>
      <c r="AJ20" s="324"/>
      <c r="AK20" s="325"/>
      <c r="AL20" s="324"/>
      <c r="AM20" s="325"/>
      <c r="AN20" s="324"/>
      <c r="AO20" s="325"/>
      <c r="AP20" s="324"/>
      <c r="AQ20" s="325"/>
      <c r="AR20" s="324"/>
      <c r="AS20" s="325"/>
      <c r="AT20" s="324"/>
      <c r="AU20" s="325"/>
      <c r="AV20" s="324"/>
      <c r="AW20" s="325"/>
      <c r="AX20" s="324"/>
      <c r="AY20" s="325"/>
      <c r="AZ20" s="324"/>
      <c r="BA20" s="325"/>
      <c r="BB20" s="324"/>
      <c r="BC20" s="325"/>
      <c r="BD20" s="324"/>
      <c r="BE20" s="325"/>
      <c r="BF20" s="324"/>
      <c r="BG20" s="325"/>
      <c r="BH20" s="324"/>
      <c r="BI20" s="325"/>
      <c r="BJ20" s="324"/>
      <c r="BK20" s="325"/>
      <c r="BL20" s="324"/>
      <c r="BM20" s="325"/>
      <c r="BN20" s="324"/>
      <c r="BO20" s="325"/>
      <c r="BP20" s="324"/>
      <c r="BQ20" s="325"/>
      <c r="BR20" s="324"/>
      <c r="BS20" s="325"/>
      <c r="BT20" s="324"/>
      <c r="BU20" s="325"/>
      <c r="BV20" s="324"/>
      <c r="BW20" s="325"/>
      <c r="BX20" s="324"/>
      <c r="BY20" s="325"/>
      <c r="BZ20" s="324"/>
      <c r="CA20" s="325"/>
      <c r="CB20" s="324"/>
      <c r="CC20" s="325"/>
      <c r="CD20" s="324"/>
      <c r="CE20" s="325"/>
      <c r="CF20" s="324"/>
      <c r="CG20" s="325"/>
      <c r="CH20" s="324"/>
      <c r="CI20" s="325"/>
      <c r="CJ20" s="324"/>
      <c r="CK20" s="325"/>
      <c r="CL20" s="324"/>
      <c r="CM20" s="325"/>
      <c r="CN20" s="324"/>
      <c r="CO20" s="325"/>
      <c r="CP20" s="324"/>
      <c r="CQ20" s="325"/>
      <c r="CR20" s="324"/>
      <c r="CS20" s="325"/>
      <c r="CT20" s="324"/>
      <c r="CU20" s="325"/>
      <c r="CV20" s="324"/>
      <c r="CW20" s="325"/>
      <c r="CX20" s="324"/>
      <c r="CY20" s="325"/>
      <c r="CZ20" s="324"/>
      <c r="DA20" s="325"/>
      <c r="DB20" s="324"/>
      <c r="DC20" s="325"/>
      <c r="DD20" s="324"/>
      <c r="DE20" s="325"/>
      <c r="DF20" s="324"/>
      <c r="DG20" s="325"/>
      <c r="DH20" s="324"/>
      <c r="DI20" s="325"/>
      <c r="DJ20" s="324"/>
      <c r="DK20" s="325"/>
      <c r="DL20" s="324"/>
      <c r="DM20" s="325"/>
      <c r="DN20" s="324"/>
      <c r="DO20" s="325"/>
      <c r="DP20" s="324"/>
      <c r="DQ20" s="325"/>
      <c r="DR20" s="324"/>
      <c r="DS20" s="325"/>
      <c r="DT20" s="324"/>
      <c r="DU20" s="325"/>
      <c r="DV20" s="324"/>
      <c r="DW20" s="325"/>
      <c r="DX20" s="324"/>
      <c r="DY20" s="325"/>
      <c r="DZ20" s="324"/>
      <c r="EA20" s="325"/>
      <c r="EB20" s="324"/>
      <c r="EC20" s="325"/>
      <c r="ED20" s="324"/>
      <c r="EE20" s="325"/>
      <c r="EF20" s="324"/>
      <c r="EG20" s="325"/>
      <c r="EH20" s="324"/>
      <c r="EI20" s="325"/>
      <c r="EJ20" s="324"/>
      <c r="EK20" s="325"/>
      <c r="EL20" s="324"/>
      <c r="EM20" s="325"/>
      <c r="EN20" s="324"/>
      <c r="EO20" s="325"/>
      <c r="EP20" s="324"/>
      <c r="EQ20" s="326"/>
      <c r="ER20" s="327"/>
    </row>
    <row r="21" spans="1:6" s="322" customFormat="1" ht="20.25">
      <c r="A21" s="328" t="s">
        <v>372</v>
      </c>
      <c r="B21" s="329" t="s">
        <v>356</v>
      </c>
      <c r="C21" s="316">
        <v>48611.3</v>
      </c>
      <c r="D21" s="316">
        <v>7.6</v>
      </c>
      <c r="F21" s="321"/>
    </row>
    <row r="22" spans="1:6" s="322" customFormat="1" ht="20.25">
      <c r="A22" s="314" t="s">
        <v>373</v>
      </c>
      <c r="B22" s="320" t="s">
        <v>356</v>
      </c>
      <c r="C22" s="316">
        <v>34003.6</v>
      </c>
      <c r="D22" s="316">
        <v>13.7</v>
      </c>
      <c r="F22" s="312"/>
    </row>
    <row r="23" spans="1:8" ht="20.25">
      <c r="A23" s="330" t="s">
        <v>374</v>
      </c>
      <c r="B23" s="331" t="s">
        <v>237</v>
      </c>
      <c r="C23" s="316">
        <v>101.7</v>
      </c>
      <c r="D23" s="316" t="s">
        <v>212</v>
      </c>
      <c r="E23" s="322"/>
      <c r="F23" s="312"/>
      <c r="G23" s="322"/>
      <c r="H23" s="322"/>
    </row>
    <row r="24" spans="1:6" ht="20.25">
      <c r="A24" s="314" t="s">
        <v>375</v>
      </c>
      <c r="B24" s="320" t="s">
        <v>237</v>
      </c>
      <c r="C24" s="316">
        <v>101.8</v>
      </c>
      <c r="D24" s="316" t="s">
        <v>212</v>
      </c>
      <c r="F24" s="312"/>
    </row>
    <row r="25" spans="1:6" ht="20.25">
      <c r="A25" s="314" t="s">
        <v>376</v>
      </c>
      <c r="B25" s="320" t="s">
        <v>237</v>
      </c>
      <c r="C25" s="316">
        <v>103.5</v>
      </c>
      <c r="D25" s="316" t="s">
        <v>212</v>
      </c>
      <c r="F25" s="312"/>
    </row>
    <row r="26" spans="1:6" ht="20.25">
      <c r="A26" s="314" t="s">
        <v>377</v>
      </c>
      <c r="B26" s="320" t="s">
        <v>237</v>
      </c>
      <c r="C26" s="311">
        <v>103.8</v>
      </c>
      <c r="D26" s="316" t="s">
        <v>212</v>
      </c>
      <c r="F26" s="312"/>
    </row>
    <row r="27" spans="1:6" ht="20.25">
      <c r="A27" s="314" t="s">
        <v>378</v>
      </c>
      <c r="B27" s="320" t="s">
        <v>223</v>
      </c>
      <c r="C27" s="316">
        <v>555.77</v>
      </c>
      <c r="D27" s="316">
        <v>9.38</v>
      </c>
      <c r="F27" s="312"/>
    </row>
    <row r="28" spans="1:6" ht="20.25">
      <c r="A28" s="314" t="s">
        <v>143</v>
      </c>
      <c r="B28" s="320" t="s">
        <v>223</v>
      </c>
      <c r="C28" s="316">
        <v>675.67</v>
      </c>
      <c r="D28" s="316">
        <v>11.5</v>
      </c>
      <c r="F28" s="312"/>
    </row>
    <row r="29" spans="1:6" ht="20.25">
      <c r="A29" s="314" t="s">
        <v>379</v>
      </c>
      <c r="B29" s="320" t="s">
        <v>223</v>
      </c>
      <c r="C29" s="316">
        <v>342.47</v>
      </c>
      <c r="D29" s="316">
        <v>10.2</v>
      </c>
      <c r="F29" s="312"/>
    </row>
    <row r="30" spans="1:6" ht="20.25">
      <c r="A30" s="314" t="s">
        <v>380</v>
      </c>
      <c r="B30" s="320" t="s">
        <v>381</v>
      </c>
      <c r="C30" s="316">
        <v>2192.64</v>
      </c>
      <c r="D30" s="316">
        <v>5.3</v>
      </c>
      <c r="F30" s="312"/>
    </row>
    <row r="31" spans="1:6" ht="21" thickBot="1">
      <c r="A31" s="332" t="s">
        <v>382</v>
      </c>
      <c r="B31" s="333" t="s">
        <v>381</v>
      </c>
      <c r="C31" s="334">
        <v>1746.07</v>
      </c>
      <c r="D31" s="334">
        <v>7.2</v>
      </c>
      <c r="F31" s="312"/>
    </row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mergeCells count="4">
    <mergeCell ref="A1:D1"/>
    <mergeCell ref="A2:A3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38"/>
  <sheetViews>
    <sheetView zoomScale="85" zoomScaleNormal="85" zoomScalePageLayoutView="0" workbookViewId="0" topLeftCell="A1">
      <selection activeCell="N6" sqref="N6"/>
    </sheetView>
  </sheetViews>
  <sheetFormatPr defaultColWidth="11.421875" defaultRowHeight="25.5" customHeight="1"/>
  <cols>
    <col min="1" max="1" width="12.00390625" style="390" customWidth="1"/>
    <col min="2" max="2" width="10.8515625" style="394" customWidth="1"/>
    <col min="3" max="3" width="8.140625" style="394" customWidth="1"/>
    <col min="4" max="4" width="12.28125" style="394" customWidth="1"/>
    <col min="5" max="5" width="8.140625" style="394" customWidth="1"/>
    <col min="6" max="6" width="12.28125" style="394" customWidth="1"/>
    <col min="7" max="7" width="8.140625" style="394" customWidth="1"/>
    <col min="8" max="8" width="12.28125" style="394" customWidth="1"/>
    <col min="9" max="9" width="8.140625" style="394" customWidth="1"/>
    <col min="10" max="10" width="12.28125" style="392" hidden="1" customWidth="1"/>
    <col min="11" max="11" width="6.28125" style="392" hidden="1" customWidth="1"/>
    <col min="12" max="12" width="12.28125" style="392" customWidth="1"/>
    <col min="13" max="13" width="8.140625" style="392" customWidth="1"/>
    <col min="14" max="14" width="12.28125" style="392" customWidth="1"/>
    <col min="15" max="15" width="8.140625" style="392" customWidth="1"/>
    <col min="16" max="16" width="12.28125" style="392" customWidth="1"/>
    <col min="17" max="17" width="8.140625" style="392" customWidth="1"/>
    <col min="18" max="18" width="12.28125" style="392" customWidth="1"/>
    <col min="19" max="19" width="8.140625" style="392" customWidth="1"/>
    <col min="20" max="20" width="12.28125" style="392" customWidth="1"/>
    <col min="21" max="21" width="8.140625" style="392" customWidth="1"/>
    <col min="22" max="22" width="14.00390625" style="392" customWidth="1"/>
    <col min="23" max="23" width="9.7109375" style="392" customWidth="1"/>
    <col min="24" max="24" width="14.00390625" style="392" customWidth="1"/>
    <col min="25" max="25" width="9.7109375" style="392" customWidth="1"/>
    <col min="26" max="26" width="14.00390625" style="392" customWidth="1"/>
    <col min="27" max="27" width="9.7109375" style="392" customWidth="1"/>
    <col min="28" max="28" width="14.00390625" style="392" customWidth="1"/>
    <col min="29" max="29" width="9.7109375" style="392" customWidth="1"/>
    <col min="30" max="30" width="14.00390625" style="392" customWidth="1"/>
    <col min="31" max="31" width="9.7109375" style="392" customWidth="1"/>
    <col min="32" max="32" width="14.00390625" style="392" customWidth="1"/>
    <col min="33" max="33" width="9.7109375" style="392" customWidth="1"/>
    <col min="34" max="34" width="14.00390625" style="392" customWidth="1"/>
    <col min="35" max="35" width="9.7109375" style="392" customWidth="1"/>
    <col min="36" max="36" width="15.8515625" style="392" customWidth="1"/>
    <col min="37" max="37" width="11.7109375" style="392" customWidth="1"/>
    <col min="38" max="38" width="15.8515625" style="392" customWidth="1"/>
    <col min="39" max="39" width="11.7109375" style="392" customWidth="1"/>
    <col min="40" max="40" width="15.8515625" style="392" customWidth="1"/>
    <col min="41" max="41" width="11.7109375" style="392" customWidth="1"/>
    <col min="42" max="42" width="15.8515625" style="392" customWidth="1"/>
    <col min="43" max="43" width="11.7109375" style="392" customWidth="1"/>
    <col min="44" max="44" width="15.8515625" style="392" customWidth="1"/>
    <col min="45" max="45" width="11.7109375" style="392" customWidth="1"/>
    <col min="46" max="46" width="15.8515625" style="392" customWidth="1"/>
    <col min="47" max="47" width="11.7109375" style="392" customWidth="1"/>
    <col min="48" max="48" width="12.28125" style="392" customWidth="1"/>
    <col min="49" max="49" width="8.57421875" style="392" customWidth="1"/>
    <col min="50" max="50" width="12.28125" style="392" customWidth="1"/>
    <col min="51" max="51" width="8.57421875" style="392" customWidth="1"/>
    <col min="52" max="52" width="12.28125" style="392" customWidth="1"/>
    <col min="53" max="53" width="8.57421875" style="392" customWidth="1"/>
    <col min="54" max="54" width="12.28125" style="392" customWidth="1"/>
    <col min="55" max="55" width="8.57421875" style="392" customWidth="1"/>
    <col min="56" max="56" width="12.28125" style="392" customWidth="1"/>
    <col min="57" max="57" width="8.57421875" style="392" customWidth="1"/>
    <col min="58" max="58" width="12.28125" style="392" customWidth="1"/>
    <col min="59" max="59" width="8.57421875" style="392" customWidth="1"/>
    <col min="60" max="60" width="12.28125" style="392" customWidth="1"/>
    <col min="61" max="61" width="8.57421875" style="392" customWidth="1"/>
    <col min="62" max="62" width="12.28125" style="392" customWidth="1"/>
    <col min="63" max="63" width="8.57421875" style="392" customWidth="1"/>
    <col min="64" max="16384" width="11.421875" style="393" customWidth="1"/>
  </cols>
  <sheetData>
    <row r="1" spans="1:63" s="349" customFormat="1" ht="36" customHeight="1" thickBot="1">
      <c r="A1" s="348"/>
      <c r="B1" s="478" t="s">
        <v>429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 t="s">
        <v>430</v>
      </c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 t="s">
        <v>431</v>
      </c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 t="s">
        <v>432</v>
      </c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</row>
    <row r="2" spans="1:63" s="350" customFormat="1" ht="33" customHeight="1">
      <c r="A2" s="474" t="s">
        <v>384</v>
      </c>
      <c r="B2" s="468" t="s">
        <v>385</v>
      </c>
      <c r="C2" s="468"/>
      <c r="D2" s="468"/>
      <c r="E2" s="468"/>
      <c r="F2" s="469" t="s">
        <v>386</v>
      </c>
      <c r="G2" s="468"/>
      <c r="H2" s="468"/>
      <c r="I2" s="468"/>
      <c r="J2" s="468" t="s">
        <v>387</v>
      </c>
      <c r="K2" s="468"/>
      <c r="L2" s="468"/>
      <c r="M2" s="468"/>
      <c r="N2" s="476" t="s">
        <v>388</v>
      </c>
      <c r="O2" s="473"/>
      <c r="P2" s="473"/>
      <c r="Q2" s="473"/>
      <c r="R2" s="473" t="s">
        <v>389</v>
      </c>
      <c r="S2" s="473"/>
      <c r="T2" s="473"/>
      <c r="U2" s="477"/>
      <c r="V2" s="472" t="s">
        <v>390</v>
      </c>
      <c r="W2" s="473"/>
      <c r="X2" s="468" t="s">
        <v>391</v>
      </c>
      <c r="Y2" s="468"/>
      <c r="Z2" s="468"/>
      <c r="AA2" s="468"/>
      <c r="AB2" s="469" t="s">
        <v>392</v>
      </c>
      <c r="AC2" s="468"/>
      <c r="AD2" s="468"/>
      <c r="AE2" s="468"/>
      <c r="AF2" s="468" t="s">
        <v>393</v>
      </c>
      <c r="AG2" s="468"/>
      <c r="AH2" s="468"/>
      <c r="AI2" s="470"/>
      <c r="AJ2" s="471" t="s">
        <v>394</v>
      </c>
      <c r="AK2" s="468"/>
      <c r="AL2" s="468"/>
      <c r="AM2" s="468"/>
      <c r="AN2" s="468" t="s">
        <v>395</v>
      </c>
      <c r="AO2" s="468"/>
      <c r="AP2" s="468"/>
      <c r="AQ2" s="468"/>
      <c r="AR2" s="468" t="s">
        <v>396</v>
      </c>
      <c r="AS2" s="468"/>
      <c r="AT2" s="468"/>
      <c r="AU2" s="470"/>
      <c r="AV2" s="471" t="s">
        <v>397</v>
      </c>
      <c r="AW2" s="468"/>
      <c r="AX2" s="468"/>
      <c r="AY2" s="468"/>
      <c r="AZ2" s="468" t="s">
        <v>398</v>
      </c>
      <c r="BA2" s="468"/>
      <c r="BB2" s="468"/>
      <c r="BC2" s="468"/>
      <c r="BD2" s="479" t="s">
        <v>399</v>
      </c>
      <c r="BE2" s="479"/>
      <c r="BF2" s="479"/>
      <c r="BG2" s="479"/>
      <c r="BH2" s="479" t="s">
        <v>400</v>
      </c>
      <c r="BI2" s="479"/>
      <c r="BJ2" s="479"/>
      <c r="BK2" s="480"/>
    </row>
    <row r="3" spans="1:63" s="350" customFormat="1" ht="35.25" customHeight="1">
      <c r="A3" s="475"/>
      <c r="B3" s="352" t="s">
        <v>401</v>
      </c>
      <c r="C3" s="353" t="s">
        <v>402</v>
      </c>
      <c r="D3" s="354" t="s">
        <v>403</v>
      </c>
      <c r="E3" s="353" t="s">
        <v>402</v>
      </c>
      <c r="F3" s="352" t="s">
        <v>404</v>
      </c>
      <c r="G3" s="353" t="s">
        <v>402</v>
      </c>
      <c r="H3" s="354" t="s">
        <v>405</v>
      </c>
      <c r="I3" s="353" t="s">
        <v>402</v>
      </c>
      <c r="J3" s="352" t="s">
        <v>404</v>
      </c>
      <c r="K3" s="353" t="s">
        <v>402</v>
      </c>
      <c r="L3" s="354" t="s">
        <v>403</v>
      </c>
      <c r="M3" s="353" t="s">
        <v>402</v>
      </c>
      <c r="N3" s="352" t="s">
        <v>404</v>
      </c>
      <c r="O3" s="353" t="s">
        <v>402</v>
      </c>
      <c r="P3" s="354" t="s">
        <v>405</v>
      </c>
      <c r="Q3" s="353" t="s">
        <v>402</v>
      </c>
      <c r="R3" s="355" t="s">
        <v>406</v>
      </c>
      <c r="S3" s="353" t="s">
        <v>402</v>
      </c>
      <c r="T3" s="354" t="s">
        <v>405</v>
      </c>
      <c r="U3" s="356" t="s">
        <v>402</v>
      </c>
      <c r="V3" s="357" t="s">
        <v>403</v>
      </c>
      <c r="W3" s="352" t="s">
        <v>407</v>
      </c>
      <c r="X3" s="352" t="s">
        <v>404</v>
      </c>
      <c r="Y3" s="352" t="s">
        <v>350</v>
      </c>
      <c r="Z3" s="354" t="s">
        <v>405</v>
      </c>
      <c r="AA3" s="354" t="s">
        <v>350</v>
      </c>
      <c r="AB3" s="352" t="s">
        <v>404</v>
      </c>
      <c r="AC3" s="352" t="s">
        <v>350</v>
      </c>
      <c r="AD3" s="354" t="s">
        <v>405</v>
      </c>
      <c r="AE3" s="354" t="s">
        <v>350</v>
      </c>
      <c r="AF3" s="352" t="s">
        <v>404</v>
      </c>
      <c r="AG3" s="352" t="s">
        <v>350</v>
      </c>
      <c r="AH3" s="354" t="s">
        <v>405</v>
      </c>
      <c r="AI3" s="358" t="s">
        <v>350</v>
      </c>
      <c r="AJ3" s="359" t="s">
        <v>408</v>
      </c>
      <c r="AK3" s="352" t="s">
        <v>350</v>
      </c>
      <c r="AL3" s="354" t="s">
        <v>405</v>
      </c>
      <c r="AM3" s="354" t="s">
        <v>350</v>
      </c>
      <c r="AN3" s="352" t="s">
        <v>404</v>
      </c>
      <c r="AO3" s="352" t="s">
        <v>350</v>
      </c>
      <c r="AP3" s="354" t="s">
        <v>405</v>
      </c>
      <c r="AQ3" s="354" t="s">
        <v>350</v>
      </c>
      <c r="AR3" s="352" t="s">
        <v>404</v>
      </c>
      <c r="AS3" s="352" t="s">
        <v>350</v>
      </c>
      <c r="AT3" s="354" t="s">
        <v>405</v>
      </c>
      <c r="AU3" s="360" t="s">
        <v>350</v>
      </c>
      <c r="AV3" s="361" t="s">
        <v>409</v>
      </c>
      <c r="AW3" s="352" t="s">
        <v>407</v>
      </c>
      <c r="AX3" s="354" t="s">
        <v>405</v>
      </c>
      <c r="AY3" s="352" t="s">
        <v>407</v>
      </c>
      <c r="AZ3" s="352" t="s">
        <v>410</v>
      </c>
      <c r="BA3" s="352" t="s">
        <v>350</v>
      </c>
      <c r="BB3" s="354" t="s">
        <v>405</v>
      </c>
      <c r="BC3" s="354" t="s">
        <v>350</v>
      </c>
      <c r="BD3" s="362" t="s">
        <v>411</v>
      </c>
      <c r="BE3" s="352" t="s">
        <v>407</v>
      </c>
      <c r="BF3" s="354" t="s">
        <v>405</v>
      </c>
      <c r="BG3" s="352" t="s">
        <v>407</v>
      </c>
      <c r="BH3" s="362" t="s">
        <v>411</v>
      </c>
      <c r="BI3" s="352" t="s">
        <v>407</v>
      </c>
      <c r="BJ3" s="354" t="s">
        <v>405</v>
      </c>
      <c r="BK3" s="360" t="s">
        <v>407</v>
      </c>
    </row>
    <row r="4" spans="1:63" s="350" customFormat="1" ht="35.25" customHeight="1">
      <c r="A4" s="351" t="s">
        <v>412</v>
      </c>
      <c r="B4" s="363">
        <v>7.2</v>
      </c>
      <c r="C4" s="364" t="s">
        <v>413</v>
      </c>
      <c r="D4" s="363">
        <v>7.6</v>
      </c>
      <c r="E4" s="365" t="s">
        <v>413</v>
      </c>
      <c r="F4" s="363">
        <v>996.01</v>
      </c>
      <c r="G4" s="364" t="s">
        <v>413</v>
      </c>
      <c r="H4" s="363">
        <v>15.6</v>
      </c>
      <c r="I4" s="364" t="s">
        <v>413</v>
      </c>
      <c r="J4" s="366"/>
      <c r="K4" s="364" t="s">
        <v>413</v>
      </c>
      <c r="L4" s="366">
        <v>10.5</v>
      </c>
      <c r="M4" s="364" t="s">
        <v>413</v>
      </c>
      <c r="N4" s="363">
        <v>1186.2545</v>
      </c>
      <c r="O4" s="364" t="s">
        <v>413</v>
      </c>
      <c r="P4" s="363">
        <v>10.7</v>
      </c>
      <c r="Q4" s="364" t="s">
        <v>413</v>
      </c>
      <c r="R4" s="363">
        <v>2720.0989</v>
      </c>
      <c r="S4" s="364" t="s">
        <v>413</v>
      </c>
      <c r="T4" s="363">
        <v>9.1</v>
      </c>
      <c r="U4" s="367" t="s">
        <v>413</v>
      </c>
      <c r="V4" s="366">
        <v>10.6</v>
      </c>
      <c r="W4" s="364" t="s">
        <v>413</v>
      </c>
      <c r="X4" s="368">
        <v>2115.2</v>
      </c>
      <c r="Y4" s="369" t="str">
        <f>IF(X4="","","—")</f>
        <v>—</v>
      </c>
      <c r="Z4" s="368">
        <v>7.9</v>
      </c>
      <c r="AA4" s="370" t="str">
        <f>IF(Z4="","","—")</f>
        <v>—</v>
      </c>
      <c r="AB4" s="368">
        <v>1208.54</v>
      </c>
      <c r="AC4" s="369" t="str">
        <f>IF(AB4="","","—")</f>
        <v>—</v>
      </c>
      <c r="AD4" s="368">
        <v>1.3</v>
      </c>
      <c r="AE4" s="369" t="str">
        <f>IF(AD4="","","—")</f>
        <v>—</v>
      </c>
      <c r="AF4" s="368">
        <v>2851.8</v>
      </c>
      <c r="AG4" s="369" t="str">
        <f>IF(AF4="","","—")</f>
        <v>—</v>
      </c>
      <c r="AH4" s="368">
        <v>12.2</v>
      </c>
      <c r="AI4" s="369" t="str">
        <f>IF(AH4="","","—")</f>
        <v>—</v>
      </c>
      <c r="AJ4" s="366">
        <v>1052.07</v>
      </c>
      <c r="AK4" s="364" t="s">
        <v>413</v>
      </c>
      <c r="AL4" s="366">
        <v>34.3</v>
      </c>
      <c r="AM4" s="364" t="s">
        <v>413</v>
      </c>
      <c r="AN4" s="366">
        <v>654.17</v>
      </c>
      <c r="AO4" s="364" t="s">
        <v>413</v>
      </c>
      <c r="AP4" s="366">
        <v>33.2</v>
      </c>
      <c r="AQ4" s="364" t="s">
        <v>413</v>
      </c>
      <c r="AR4" s="366">
        <v>397.89</v>
      </c>
      <c r="AS4" s="364" t="s">
        <v>413</v>
      </c>
      <c r="AT4" s="366">
        <v>36.1</v>
      </c>
      <c r="AU4" s="367" t="s">
        <v>413</v>
      </c>
      <c r="AV4" s="366">
        <v>2357.67</v>
      </c>
      <c r="AW4" s="364" t="s">
        <v>413</v>
      </c>
      <c r="AX4" s="366">
        <v>16.3</v>
      </c>
      <c r="AY4" s="364" t="s">
        <v>413</v>
      </c>
      <c r="AZ4" s="371">
        <v>680714</v>
      </c>
      <c r="BA4" s="364" t="s">
        <v>413</v>
      </c>
      <c r="BB4" s="366">
        <v>14</v>
      </c>
      <c r="BC4" s="364" t="s">
        <v>413</v>
      </c>
      <c r="BD4" s="368">
        <v>675.67</v>
      </c>
      <c r="BE4" s="370" t="str">
        <f>IF(BD4="","","—")</f>
        <v>—</v>
      </c>
      <c r="BF4" s="368">
        <v>11.5</v>
      </c>
      <c r="BG4" s="370" t="str">
        <f>IF(BF4="","","—")</f>
        <v>—</v>
      </c>
      <c r="BH4" s="368">
        <v>342.47</v>
      </c>
      <c r="BI4" s="370" t="str">
        <f>IF(BH4="","","—")</f>
        <v>—</v>
      </c>
      <c r="BJ4" s="368">
        <v>10.2</v>
      </c>
      <c r="BK4" s="370" t="str">
        <f>IF(BJ4="","","—")</f>
        <v>—</v>
      </c>
    </row>
    <row r="5" spans="1:63" s="380" customFormat="1" ht="33" customHeight="1">
      <c r="A5" s="351" t="s">
        <v>414</v>
      </c>
      <c r="B5" s="372">
        <v>6.8</v>
      </c>
      <c r="C5" s="373">
        <f aca="true" t="shared" si="0" ref="C5:C18">RANK(B5,B$5:B$18)</f>
        <v>8</v>
      </c>
      <c r="D5" s="374">
        <v>8</v>
      </c>
      <c r="E5" s="373">
        <f aca="true" t="shared" si="1" ref="E5:E18">RANK(D5,D$5:D$18)</f>
        <v>2</v>
      </c>
      <c r="F5" s="374">
        <v>497.68</v>
      </c>
      <c r="G5" s="373">
        <f aca="true" t="shared" si="2" ref="G5:G18">RANK(F5,F$5:F$18)</f>
        <v>1</v>
      </c>
      <c r="H5" s="374">
        <v>17.5</v>
      </c>
      <c r="I5" s="373">
        <f aca="true" t="shared" si="3" ref="I5:I18">RANK(H5,H$5:H$18)</f>
        <v>4</v>
      </c>
      <c r="J5" s="374"/>
      <c r="K5" s="373" t="e">
        <f aca="true" t="shared" si="4" ref="K5:K18">RANK(J5,J$5:J$18)</f>
        <v>#N/A</v>
      </c>
      <c r="L5" s="374">
        <v>8</v>
      </c>
      <c r="M5" s="373">
        <f aca="true" t="shared" si="5" ref="M5:M18">RANK(L5,L$5:L$18)</f>
        <v>12</v>
      </c>
      <c r="N5" s="374">
        <v>489.0535</v>
      </c>
      <c r="O5" s="373">
        <f aca="true" t="shared" si="6" ref="O5:O18">RANK(N5,N$5:N$18)</f>
        <v>1</v>
      </c>
      <c r="P5" s="374">
        <v>-9.8</v>
      </c>
      <c r="Q5" s="373">
        <f aca="true" t="shared" si="7" ref="Q5:Q18">RANK(P5,P$5:P$18)</f>
        <v>14</v>
      </c>
      <c r="R5" s="374">
        <v>775.5781</v>
      </c>
      <c r="S5" s="373">
        <f aca="true" t="shared" si="8" ref="S5:S18">RANK(R5,R$5:R$18)</f>
        <v>1</v>
      </c>
      <c r="T5" s="374">
        <v>0.7</v>
      </c>
      <c r="U5" s="375">
        <f aca="true" t="shared" si="9" ref="U5:U18">RANK(T5,T$5:T$18)</f>
        <v>10</v>
      </c>
      <c r="V5" s="374">
        <v>10.4</v>
      </c>
      <c r="W5" s="373">
        <f aca="true" t="shared" si="10" ref="W5:W18">RANK(V5,V$5:V$18)</f>
        <v>12</v>
      </c>
      <c r="X5" s="376">
        <v>681.79</v>
      </c>
      <c r="Y5" s="377">
        <f aca="true" t="shared" si="11" ref="Y5:Y18">IF(X5="","",RANK(X5,X$5:X$18))</f>
        <v>1</v>
      </c>
      <c r="Z5" s="376">
        <v>11.7</v>
      </c>
      <c r="AA5" s="378">
        <f aca="true" t="shared" si="12" ref="AA5:AA18">IF(Z5="","",RANK(Z5,Z$5:Z$18))</f>
        <v>7</v>
      </c>
      <c r="AB5" s="376">
        <v>374.97</v>
      </c>
      <c r="AC5" s="377">
        <f aca="true" t="shared" si="13" ref="AC5:AC18">IF(AB5="","",RANK(AB5,AB$5:AB$18))</f>
        <v>1</v>
      </c>
      <c r="AD5" s="376">
        <v>9.4</v>
      </c>
      <c r="AE5" s="377">
        <f aca="true" t="shared" si="14" ref="AE5:AE18">IF(AD5="","",RANK(AD5,AD$5:AD$18))</f>
        <v>4</v>
      </c>
      <c r="AF5" s="376">
        <v>466.48</v>
      </c>
      <c r="AG5" s="377">
        <f aca="true" t="shared" si="15" ref="AG5:AG18">IF(AF5="","",RANK(AF5,AF$5:AF$18))</f>
        <v>1</v>
      </c>
      <c r="AH5" s="376">
        <v>16.6</v>
      </c>
      <c r="AI5" s="377">
        <f aca="true" t="shared" si="16" ref="AI5:AI18">IF(AH5="","",RANK(AH5,AH$5:AH$18))</f>
        <v>4</v>
      </c>
      <c r="AJ5" s="374">
        <v>432.88</v>
      </c>
      <c r="AK5" s="373">
        <f aca="true" t="shared" si="17" ref="AK5:AK18">RANK(AJ5,AJ$5:AJ$18)</f>
        <v>1</v>
      </c>
      <c r="AL5" s="374">
        <v>34.6</v>
      </c>
      <c r="AM5" s="373">
        <f aca="true" t="shared" si="18" ref="AM5:AM18">RANK(AL5,AL$5:AL$18)</f>
        <v>4</v>
      </c>
      <c r="AN5" s="374">
        <v>266.53</v>
      </c>
      <c r="AO5" s="373">
        <f aca="true" t="shared" si="19" ref="AO5:AO18">RANK(AN5,AN$5:AN$18)</f>
        <v>1</v>
      </c>
      <c r="AP5" s="374">
        <v>34.7</v>
      </c>
      <c r="AQ5" s="373">
        <f aca="true" t="shared" si="20" ref="AQ5:AQ18">RANK(AP5,AP$5:AP$18)</f>
        <v>8</v>
      </c>
      <c r="AR5" s="374">
        <v>166.34</v>
      </c>
      <c r="AS5" s="373">
        <f aca="true" t="shared" si="21" ref="AS5:AS18">RANK(AR5,AR$5:AR$18)</f>
        <v>1</v>
      </c>
      <c r="AT5" s="374">
        <v>34.5</v>
      </c>
      <c r="AU5" s="375">
        <f aca="true" t="shared" si="22" ref="AU5:AU18">RANK(AT5,AT$5:AT$18)</f>
        <v>5</v>
      </c>
      <c r="AV5" s="374">
        <v>413.55</v>
      </c>
      <c r="AW5" s="373">
        <f aca="true" t="shared" si="23" ref="AW5:AW18">RANK(AV5,AV$5:AV$18)</f>
        <v>1</v>
      </c>
      <c r="AX5" s="374">
        <v>15.9</v>
      </c>
      <c r="AY5" s="373">
        <f aca="true" t="shared" si="24" ref="AY5:AY18">RANK(AX5,AX$5:AX$18)</f>
        <v>13</v>
      </c>
      <c r="AZ5" s="373">
        <v>241944</v>
      </c>
      <c r="BA5" s="373">
        <f aca="true" t="shared" si="25" ref="BA5:BA18">RANK(AZ5,AZ$5:AZ$18)</f>
        <v>1</v>
      </c>
      <c r="BB5" s="374">
        <v>15.8</v>
      </c>
      <c r="BC5" s="373">
        <f aca="true" t="shared" si="26" ref="BC5:BC17">RANK(BB5,BB$5:BB$18)</f>
        <v>8</v>
      </c>
      <c r="BD5" s="379">
        <v>134.49</v>
      </c>
      <c r="BE5" s="378">
        <f aca="true" t="shared" si="27" ref="BE5:BE18">IF(BD5="","",RANK(BD5,BD$5:BD$18))</f>
        <v>1</v>
      </c>
      <c r="BF5" s="376">
        <v>16.9</v>
      </c>
      <c r="BG5" s="378">
        <f aca="true" t="shared" si="28" ref="BG5:BG18">IF(BF5="","",RANK(BF5,BF$5:BF$18))</f>
        <v>2</v>
      </c>
      <c r="BH5" s="379">
        <v>50.79</v>
      </c>
      <c r="BI5" s="378">
        <f aca="true" t="shared" si="29" ref="BI5:BI18">IF(BH5="","",RANK(BH5,BH$5:BH$18))</f>
        <v>1</v>
      </c>
      <c r="BJ5" s="376">
        <v>15.5</v>
      </c>
      <c r="BK5" s="378">
        <f aca="true" t="shared" si="30" ref="BK5:BK18">IF(BJ5="","",RANK(BJ5,BJ$5:BJ$18))</f>
        <v>2</v>
      </c>
    </row>
    <row r="6" spans="1:63" s="380" customFormat="1" ht="33" customHeight="1">
      <c r="A6" s="351" t="s">
        <v>415</v>
      </c>
      <c r="B6" s="372">
        <v>8.1</v>
      </c>
      <c r="C6" s="373">
        <f t="shared" si="0"/>
        <v>5</v>
      </c>
      <c r="D6" s="374">
        <v>7</v>
      </c>
      <c r="E6" s="373">
        <f t="shared" si="1"/>
        <v>10</v>
      </c>
      <c r="F6" s="374">
        <v>56.58</v>
      </c>
      <c r="G6" s="373">
        <f t="shared" si="2"/>
        <v>5</v>
      </c>
      <c r="H6" s="374">
        <v>-2.5</v>
      </c>
      <c r="I6" s="373">
        <f t="shared" si="3"/>
        <v>14</v>
      </c>
      <c r="J6" s="374"/>
      <c r="K6" s="373" t="e">
        <f t="shared" si="4"/>
        <v>#N/A</v>
      </c>
      <c r="L6" s="374">
        <v>4.5</v>
      </c>
      <c r="M6" s="373">
        <f t="shared" si="5"/>
        <v>14</v>
      </c>
      <c r="N6" s="374">
        <v>109.4435</v>
      </c>
      <c r="O6" s="373">
        <f t="shared" si="6"/>
        <v>2</v>
      </c>
      <c r="P6" s="374">
        <v>49.9</v>
      </c>
      <c r="Q6" s="373">
        <f t="shared" si="7"/>
        <v>2</v>
      </c>
      <c r="R6" s="374">
        <v>292.374</v>
      </c>
      <c r="S6" s="373">
        <f t="shared" si="8"/>
        <v>2</v>
      </c>
      <c r="T6" s="374">
        <v>25.1</v>
      </c>
      <c r="U6" s="375">
        <f t="shared" si="9"/>
        <v>4</v>
      </c>
      <c r="V6" s="374">
        <v>10.1</v>
      </c>
      <c r="W6" s="373">
        <f t="shared" si="10"/>
        <v>13</v>
      </c>
      <c r="X6" s="376">
        <v>123.33</v>
      </c>
      <c r="Y6" s="377">
        <f t="shared" si="11"/>
        <v>4</v>
      </c>
      <c r="Z6" s="376">
        <v>-5.4</v>
      </c>
      <c r="AA6" s="378">
        <f t="shared" si="12"/>
        <v>12</v>
      </c>
      <c r="AB6" s="376">
        <v>70.76</v>
      </c>
      <c r="AC6" s="377">
        <f t="shared" si="13"/>
        <v>3</v>
      </c>
      <c r="AD6" s="376">
        <v>-18.9</v>
      </c>
      <c r="AE6" s="377">
        <f t="shared" si="14"/>
        <v>12</v>
      </c>
      <c r="AF6" s="376">
        <v>178.65</v>
      </c>
      <c r="AG6" s="377">
        <f t="shared" si="15"/>
        <v>8</v>
      </c>
      <c r="AH6" s="376">
        <v>7.8</v>
      </c>
      <c r="AI6" s="377">
        <f t="shared" si="16"/>
        <v>9</v>
      </c>
      <c r="AJ6" s="374">
        <v>71.92</v>
      </c>
      <c r="AK6" s="373">
        <f t="shared" si="17"/>
        <v>5</v>
      </c>
      <c r="AL6" s="374">
        <v>27.9</v>
      </c>
      <c r="AM6" s="373">
        <f t="shared" si="18"/>
        <v>8</v>
      </c>
      <c r="AN6" s="374">
        <v>51.17</v>
      </c>
      <c r="AO6" s="373">
        <f t="shared" si="19"/>
        <v>3</v>
      </c>
      <c r="AP6" s="374">
        <v>28.3</v>
      </c>
      <c r="AQ6" s="373">
        <f t="shared" si="20"/>
        <v>9</v>
      </c>
      <c r="AR6" s="374">
        <v>20.75</v>
      </c>
      <c r="AS6" s="373">
        <f t="shared" si="21"/>
        <v>7</v>
      </c>
      <c r="AT6" s="374">
        <v>27.1</v>
      </c>
      <c r="AU6" s="375">
        <f t="shared" si="22"/>
        <v>7</v>
      </c>
      <c r="AV6" s="374">
        <v>193.54</v>
      </c>
      <c r="AW6" s="373">
        <f t="shared" si="23"/>
        <v>4</v>
      </c>
      <c r="AX6" s="374">
        <v>16.2</v>
      </c>
      <c r="AY6" s="373">
        <f t="shared" si="24"/>
        <v>8</v>
      </c>
      <c r="AZ6" s="373">
        <v>58364</v>
      </c>
      <c r="BA6" s="373">
        <f t="shared" si="25"/>
        <v>4</v>
      </c>
      <c r="BB6" s="374">
        <v>14.1</v>
      </c>
      <c r="BC6" s="373">
        <f t="shared" si="26"/>
        <v>9</v>
      </c>
      <c r="BD6" s="379">
        <v>46.22</v>
      </c>
      <c r="BE6" s="378">
        <f t="shared" si="27"/>
        <v>7</v>
      </c>
      <c r="BF6" s="376">
        <v>7.9</v>
      </c>
      <c r="BG6" s="378">
        <f t="shared" si="28"/>
        <v>12</v>
      </c>
      <c r="BH6" s="379">
        <v>24.7</v>
      </c>
      <c r="BI6" s="378">
        <f t="shared" si="29"/>
        <v>7</v>
      </c>
      <c r="BJ6" s="376">
        <v>4.6</v>
      </c>
      <c r="BK6" s="378">
        <f t="shared" si="30"/>
        <v>12</v>
      </c>
    </row>
    <row r="7" spans="1:63" s="380" customFormat="1" ht="33" customHeight="1">
      <c r="A7" s="351" t="s">
        <v>416</v>
      </c>
      <c r="B7" s="372">
        <v>1.7</v>
      </c>
      <c r="C7" s="373">
        <f t="shared" si="0"/>
        <v>14</v>
      </c>
      <c r="D7" s="374">
        <v>5.7</v>
      </c>
      <c r="E7" s="373">
        <f t="shared" si="1"/>
        <v>12</v>
      </c>
      <c r="F7" s="374">
        <v>36.72</v>
      </c>
      <c r="G7" s="373">
        <f t="shared" si="2"/>
        <v>7</v>
      </c>
      <c r="H7" s="374">
        <v>20.2</v>
      </c>
      <c r="I7" s="373">
        <f t="shared" si="3"/>
        <v>3</v>
      </c>
      <c r="J7" s="374"/>
      <c r="K7" s="373" t="e">
        <f t="shared" si="4"/>
        <v>#N/A</v>
      </c>
      <c r="L7" s="374">
        <v>6.3</v>
      </c>
      <c r="M7" s="373">
        <f t="shared" si="5"/>
        <v>13</v>
      </c>
      <c r="N7" s="374">
        <v>75.0606</v>
      </c>
      <c r="O7" s="373">
        <f t="shared" si="6"/>
        <v>3</v>
      </c>
      <c r="P7" s="374">
        <v>34.6</v>
      </c>
      <c r="Q7" s="373">
        <f t="shared" si="7"/>
        <v>7</v>
      </c>
      <c r="R7" s="374">
        <v>147.0893</v>
      </c>
      <c r="S7" s="373">
        <f t="shared" si="8"/>
        <v>9</v>
      </c>
      <c r="T7" s="374">
        <v>23.4</v>
      </c>
      <c r="U7" s="375">
        <f t="shared" si="9"/>
        <v>5</v>
      </c>
      <c r="V7" s="374">
        <v>10.6</v>
      </c>
      <c r="W7" s="373">
        <f t="shared" si="10"/>
        <v>11</v>
      </c>
      <c r="X7" s="376">
        <v>97.11</v>
      </c>
      <c r="Y7" s="377">
        <f t="shared" si="11"/>
        <v>7</v>
      </c>
      <c r="Z7" s="376">
        <v>22.6</v>
      </c>
      <c r="AA7" s="378">
        <f t="shared" si="12"/>
        <v>3</v>
      </c>
      <c r="AB7" s="376">
        <v>55.61</v>
      </c>
      <c r="AC7" s="377">
        <f t="shared" si="13"/>
        <v>7</v>
      </c>
      <c r="AD7" s="376">
        <v>9.1</v>
      </c>
      <c r="AE7" s="377">
        <f t="shared" si="14"/>
        <v>5</v>
      </c>
      <c r="AF7" s="376">
        <v>116.51</v>
      </c>
      <c r="AG7" s="377">
        <f t="shared" si="15"/>
        <v>12</v>
      </c>
      <c r="AH7" s="376">
        <v>15.5</v>
      </c>
      <c r="AI7" s="377">
        <f t="shared" si="16"/>
        <v>6</v>
      </c>
      <c r="AJ7" s="374">
        <v>59.36</v>
      </c>
      <c r="AK7" s="373">
        <f t="shared" si="17"/>
        <v>6</v>
      </c>
      <c r="AL7" s="374">
        <v>28.7</v>
      </c>
      <c r="AM7" s="373">
        <f t="shared" si="18"/>
        <v>7</v>
      </c>
      <c r="AN7" s="374">
        <v>27.28</v>
      </c>
      <c r="AO7" s="373">
        <f t="shared" si="19"/>
        <v>8</v>
      </c>
      <c r="AP7" s="374">
        <v>49.9</v>
      </c>
      <c r="AQ7" s="373">
        <f t="shared" si="20"/>
        <v>3</v>
      </c>
      <c r="AR7" s="374">
        <v>32.08</v>
      </c>
      <c r="AS7" s="373">
        <f t="shared" si="21"/>
        <v>5</v>
      </c>
      <c r="AT7" s="374">
        <v>14.9</v>
      </c>
      <c r="AU7" s="375">
        <f t="shared" si="22"/>
        <v>8</v>
      </c>
      <c r="AV7" s="374">
        <v>169.32</v>
      </c>
      <c r="AW7" s="373">
        <f t="shared" si="23"/>
        <v>7</v>
      </c>
      <c r="AX7" s="374">
        <v>16.8</v>
      </c>
      <c r="AY7" s="373">
        <f t="shared" si="24"/>
        <v>2</v>
      </c>
      <c r="AZ7" s="373">
        <v>58450</v>
      </c>
      <c r="BA7" s="373">
        <f t="shared" si="25"/>
        <v>3</v>
      </c>
      <c r="BB7" s="374">
        <v>16.5</v>
      </c>
      <c r="BC7" s="373">
        <f t="shared" si="26"/>
        <v>6</v>
      </c>
      <c r="BD7" s="379">
        <v>46.71</v>
      </c>
      <c r="BE7" s="378">
        <f t="shared" si="27"/>
        <v>6</v>
      </c>
      <c r="BF7" s="376">
        <v>10.4</v>
      </c>
      <c r="BG7" s="378">
        <f t="shared" si="28"/>
        <v>8</v>
      </c>
      <c r="BH7" s="379">
        <v>30.73</v>
      </c>
      <c r="BI7" s="378">
        <f t="shared" si="29"/>
        <v>6</v>
      </c>
      <c r="BJ7" s="376">
        <v>9.5</v>
      </c>
      <c r="BK7" s="378">
        <f t="shared" si="30"/>
        <v>8</v>
      </c>
    </row>
    <row r="8" spans="1:63" s="380" customFormat="1" ht="33" customHeight="1">
      <c r="A8" s="351" t="s">
        <v>417</v>
      </c>
      <c r="B8" s="372">
        <v>5.7</v>
      </c>
      <c r="C8" s="373">
        <f t="shared" si="0"/>
        <v>10</v>
      </c>
      <c r="D8" s="374">
        <v>7.3</v>
      </c>
      <c r="E8" s="373">
        <f t="shared" si="1"/>
        <v>7</v>
      </c>
      <c r="F8" s="374">
        <v>56.68</v>
      </c>
      <c r="G8" s="373">
        <f t="shared" si="2"/>
        <v>4</v>
      </c>
      <c r="H8" s="374">
        <v>14</v>
      </c>
      <c r="I8" s="373">
        <f t="shared" si="3"/>
        <v>8</v>
      </c>
      <c r="J8" s="374"/>
      <c r="K8" s="373" t="e">
        <f t="shared" si="4"/>
        <v>#N/A</v>
      </c>
      <c r="L8" s="374">
        <v>13.2</v>
      </c>
      <c r="M8" s="373">
        <f t="shared" si="5"/>
        <v>7</v>
      </c>
      <c r="N8" s="374">
        <v>73.0243</v>
      </c>
      <c r="O8" s="373">
        <f t="shared" si="6"/>
        <v>5</v>
      </c>
      <c r="P8" s="374">
        <v>35.1</v>
      </c>
      <c r="Q8" s="373">
        <f t="shared" si="7"/>
        <v>6</v>
      </c>
      <c r="R8" s="374">
        <v>194.084</v>
      </c>
      <c r="S8" s="373">
        <f t="shared" si="8"/>
        <v>5</v>
      </c>
      <c r="T8" s="374">
        <v>-5.4</v>
      </c>
      <c r="U8" s="375">
        <f t="shared" si="9"/>
        <v>13</v>
      </c>
      <c r="V8" s="374">
        <v>11</v>
      </c>
      <c r="W8" s="373">
        <f t="shared" si="10"/>
        <v>6</v>
      </c>
      <c r="X8" s="376">
        <v>106.74</v>
      </c>
      <c r="Y8" s="377">
        <f t="shared" si="11"/>
        <v>5</v>
      </c>
      <c r="Z8" s="376">
        <v>-7.7</v>
      </c>
      <c r="AA8" s="378">
        <f t="shared" si="12"/>
        <v>14</v>
      </c>
      <c r="AB8" s="376">
        <v>61.39</v>
      </c>
      <c r="AC8" s="377">
        <f t="shared" si="13"/>
        <v>6</v>
      </c>
      <c r="AD8" s="376">
        <v>-21</v>
      </c>
      <c r="AE8" s="377">
        <f t="shared" si="14"/>
        <v>14</v>
      </c>
      <c r="AF8" s="376">
        <v>215.97</v>
      </c>
      <c r="AG8" s="377">
        <f t="shared" si="15"/>
        <v>2</v>
      </c>
      <c r="AH8" s="376">
        <v>6.9</v>
      </c>
      <c r="AI8" s="377">
        <f t="shared" si="16"/>
        <v>10</v>
      </c>
      <c r="AJ8" s="374">
        <v>93.79</v>
      </c>
      <c r="AK8" s="373">
        <f t="shared" si="17"/>
        <v>3</v>
      </c>
      <c r="AL8" s="374">
        <v>9.4</v>
      </c>
      <c r="AM8" s="373">
        <f t="shared" si="18"/>
        <v>12</v>
      </c>
      <c r="AN8" s="374">
        <v>46.71</v>
      </c>
      <c r="AO8" s="373">
        <f t="shared" si="19"/>
        <v>5</v>
      </c>
      <c r="AP8" s="374">
        <v>-6.6</v>
      </c>
      <c r="AQ8" s="373">
        <f t="shared" si="20"/>
        <v>13</v>
      </c>
      <c r="AR8" s="374">
        <v>47.07</v>
      </c>
      <c r="AS8" s="373">
        <f t="shared" si="21"/>
        <v>3</v>
      </c>
      <c r="AT8" s="374">
        <v>31.7</v>
      </c>
      <c r="AU8" s="375">
        <f t="shared" si="22"/>
        <v>6</v>
      </c>
      <c r="AV8" s="374">
        <v>176.16</v>
      </c>
      <c r="AW8" s="373">
        <f t="shared" si="23"/>
        <v>6</v>
      </c>
      <c r="AX8" s="374">
        <v>16.6</v>
      </c>
      <c r="AY8" s="373">
        <f t="shared" si="24"/>
        <v>4</v>
      </c>
      <c r="AZ8" s="373">
        <v>57407</v>
      </c>
      <c r="BA8" s="373">
        <f t="shared" si="25"/>
        <v>6</v>
      </c>
      <c r="BB8" s="374">
        <v>5.2</v>
      </c>
      <c r="BC8" s="373">
        <f t="shared" si="26"/>
        <v>12</v>
      </c>
      <c r="BD8" s="379">
        <v>59.63</v>
      </c>
      <c r="BE8" s="378">
        <f t="shared" si="27"/>
        <v>2</v>
      </c>
      <c r="BF8" s="376">
        <v>11.6</v>
      </c>
      <c r="BG8" s="378">
        <f t="shared" si="28"/>
        <v>5</v>
      </c>
      <c r="BH8" s="379">
        <v>31.5</v>
      </c>
      <c r="BI8" s="378">
        <f t="shared" si="29"/>
        <v>5</v>
      </c>
      <c r="BJ8" s="376">
        <v>14.6</v>
      </c>
      <c r="BK8" s="378">
        <f t="shared" si="30"/>
        <v>3</v>
      </c>
    </row>
    <row r="9" spans="1:63" s="380" customFormat="1" ht="33" customHeight="1">
      <c r="A9" s="351" t="s">
        <v>418</v>
      </c>
      <c r="B9" s="372">
        <v>8.3</v>
      </c>
      <c r="C9" s="373">
        <f t="shared" si="0"/>
        <v>4</v>
      </c>
      <c r="D9" s="374">
        <v>7.5</v>
      </c>
      <c r="E9" s="373">
        <f t="shared" si="1"/>
        <v>5</v>
      </c>
      <c r="F9" s="374">
        <v>30.73</v>
      </c>
      <c r="G9" s="373">
        <f t="shared" si="2"/>
        <v>8</v>
      </c>
      <c r="H9" s="374">
        <v>14.2</v>
      </c>
      <c r="I9" s="373">
        <f t="shared" si="3"/>
        <v>7</v>
      </c>
      <c r="J9" s="374"/>
      <c r="K9" s="373" t="e">
        <f t="shared" si="4"/>
        <v>#N/A</v>
      </c>
      <c r="L9" s="374">
        <v>11.7</v>
      </c>
      <c r="M9" s="373">
        <f t="shared" si="5"/>
        <v>10</v>
      </c>
      <c r="N9" s="374">
        <v>63.9363</v>
      </c>
      <c r="O9" s="373">
        <f t="shared" si="6"/>
        <v>6</v>
      </c>
      <c r="P9" s="374">
        <v>28.9</v>
      </c>
      <c r="Q9" s="373">
        <f t="shared" si="7"/>
        <v>9</v>
      </c>
      <c r="R9" s="374">
        <v>105.4041</v>
      </c>
      <c r="S9" s="373">
        <f t="shared" si="8"/>
        <v>11</v>
      </c>
      <c r="T9" s="374">
        <v>20.9</v>
      </c>
      <c r="U9" s="375">
        <f t="shared" si="9"/>
        <v>6</v>
      </c>
      <c r="V9" s="374">
        <v>11.1</v>
      </c>
      <c r="W9" s="373">
        <f t="shared" si="10"/>
        <v>5</v>
      </c>
      <c r="X9" s="376">
        <v>62.58</v>
      </c>
      <c r="Y9" s="377">
        <f t="shared" si="11"/>
        <v>10</v>
      </c>
      <c r="Z9" s="376">
        <v>2.6</v>
      </c>
      <c r="AA9" s="378">
        <f t="shared" si="12"/>
        <v>11</v>
      </c>
      <c r="AB9" s="376">
        <v>35.95</v>
      </c>
      <c r="AC9" s="377">
        <f t="shared" si="13"/>
        <v>10</v>
      </c>
      <c r="AD9" s="376">
        <v>-9.5</v>
      </c>
      <c r="AE9" s="377">
        <f t="shared" si="14"/>
        <v>11</v>
      </c>
      <c r="AF9" s="376">
        <v>213.88</v>
      </c>
      <c r="AG9" s="377">
        <f t="shared" si="15"/>
        <v>3</v>
      </c>
      <c r="AH9" s="376">
        <v>6.1</v>
      </c>
      <c r="AI9" s="377">
        <f t="shared" si="16"/>
        <v>13</v>
      </c>
      <c r="AJ9" s="374">
        <v>52.86</v>
      </c>
      <c r="AK9" s="373">
        <f t="shared" si="17"/>
        <v>7</v>
      </c>
      <c r="AL9" s="374">
        <v>30.5</v>
      </c>
      <c r="AM9" s="373">
        <f t="shared" si="18"/>
        <v>6</v>
      </c>
      <c r="AN9" s="374">
        <v>50.41</v>
      </c>
      <c r="AO9" s="373">
        <f t="shared" si="19"/>
        <v>4</v>
      </c>
      <c r="AP9" s="374">
        <v>34.9</v>
      </c>
      <c r="AQ9" s="373">
        <f t="shared" si="20"/>
        <v>7</v>
      </c>
      <c r="AR9" s="374">
        <v>2.45</v>
      </c>
      <c r="AS9" s="373">
        <f t="shared" si="21"/>
        <v>10</v>
      </c>
      <c r="AT9" s="374">
        <v>-22</v>
      </c>
      <c r="AU9" s="375">
        <f t="shared" si="22"/>
        <v>14</v>
      </c>
      <c r="AV9" s="374">
        <v>157.04</v>
      </c>
      <c r="AW9" s="373">
        <f t="shared" si="23"/>
        <v>8</v>
      </c>
      <c r="AX9" s="374">
        <v>16.7</v>
      </c>
      <c r="AY9" s="373">
        <f t="shared" si="24"/>
        <v>3</v>
      </c>
      <c r="AZ9" s="373">
        <v>14721</v>
      </c>
      <c r="BA9" s="373">
        <f t="shared" si="25"/>
        <v>10</v>
      </c>
      <c r="BB9" s="374">
        <v>13.8</v>
      </c>
      <c r="BC9" s="373">
        <f t="shared" si="26"/>
        <v>10</v>
      </c>
      <c r="BD9" s="379">
        <v>36.88</v>
      </c>
      <c r="BE9" s="378">
        <f t="shared" si="27"/>
        <v>10</v>
      </c>
      <c r="BF9" s="376">
        <v>12.6</v>
      </c>
      <c r="BG9" s="378">
        <f t="shared" si="28"/>
        <v>4</v>
      </c>
      <c r="BH9" s="379">
        <v>13.8</v>
      </c>
      <c r="BI9" s="378">
        <f t="shared" si="29"/>
        <v>12</v>
      </c>
      <c r="BJ9" s="376">
        <v>14.5</v>
      </c>
      <c r="BK9" s="378">
        <f t="shared" si="30"/>
        <v>4</v>
      </c>
    </row>
    <row r="10" spans="1:63" s="402" customFormat="1" ht="33" customHeight="1">
      <c r="A10" s="351" t="s">
        <v>434</v>
      </c>
      <c r="B10" s="363">
        <v>10.4</v>
      </c>
      <c r="C10" s="371">
        <f t="shared" si="0"/>
        <v>1</v>
      </c>
      <c r="D10" s="366">
        <v>7.2</v>
      </c>
      <c r="E10" s="371">
        <f t="shared" si="1"/>
        <v>8</v>
      </c>
      <c r="F10" s="366">
        <v>54.45</v>
      </c>
      <c r="G10" s="371">
        <f t="shared" si="2"/>
        <v>6</v>
      </c>
      <c r="H10" s="366">
        <v>17.3</v>
      </c>
      <c r="I10" s="371">
        <f t="shared" si="3"/>
        <v>5</v>
      </c>
      <c r="J10" s="366"/>
      <c r="K10" s="371" t="e">
        <f t="shared" si="4"/>
        <v>#N/A</v>
      </c>
      <c r="L10" s="366">
        <v>11.3</v>
      </c>
      <c r="M10" s="371">
        <f t="shared" si="5"/>
        <v>11</v>
      </c>
      <c r="N10" s="366">
        <v>55.0113</v>
      </c>
      <c r="O10" s="371">
        <f t="shared" si="6"/>
        <v>9</v>
      </c>
      <c r="P10" s="366">
        <v>20.7</v>
      </c>
      <c r="Q10" s="371">
        <f t="shared" si="7"/>
        <v>10</v>
      </c>
      <c r="R10" s="366">
        <v>150.9574</v>
      </c>
      <c r="S10" s="371">
        <f t="shared" si="8"/>
        <v>8</v>
      </c>
      <c r="T10" s="366">
        <v>-4.9</v>
      </c>
      <c r="U10" s="398">
        <f t="shared" si="9"/>
        <v>12</v>
      </c>
      <c r="V10" s="366">
        <v>9</v>
      </c>
      <c r="W10" s="371">
        <f t="shared" si="10"/>
        <v>14</v>
      </c>
      <c r="X10" s="399">
        <v>151.93</v>
      </c>
      <c r="Y10" s="400">
        <f t="shared" si="11"/>
        <v>2</v>
      </c>
      <c r="Z10" s="399">
        <v>10</v>
      </c>
      <c r="AA10" s="401">
        <f t="shared" si="12"/>
        <v>9</v>
      </c>
      <c r="AB10" s="399">
        <v>67.04</v>
      </c>
      <c r="AC10" s="400">
        <f t="shared" si="13"/>
        <v>4</v>
      </c>
      <c r="AD10" s="399">
        <v>-8.4</v>
      </c>
      <c r="AE10" s="400">
        <f t="shared" si="14"/>
        <v>10</v>
      </c>
      <c r="AF10" s="399">
        <v>197.09</v>
      </c>
      <c r="AG10" s="400">
        <f t="shared" si="15"/>
        <v>6</v>
      </c>
      <c r="AH10" s="399">
        <v>10.2</v>
      </c>
      <c r="AI10" s="400">
        <f t="shared" si="16"/>
        <v>7</v>
      </c>
      <c r="AJ10" s="366">
        <v>84.11</v>
      </c>
      <c r="AK10" s="371">
        <f t="shared" si="17"/>
        <v>4</v>
      </c>
      <c r="AL10" s="366">
        <v>132.6</v>
      </c>
      <c r="AM10" s="371">
        <f t="shared" si="18"/>
        <v>1</v>
      </c>
      <c r="AN10" s="366">
        <v>45.69</v>
      </c>
      <c r="AO10" s="371">
        <f t="shared" si="19"/>
        <v>6</v>
      </c>
      <c r="AP10" s="366">
        <v>91.3</v>
      </c>
      <c r="AQ10" s="371">
        <f t="shared" si="20"/>
        <v>2</v>
      </c>
      <c r="AR10" s="366">
        <v>38.42</v>
      </c>
      <c r="AS10" s="371">
        <f t="shared" si="21"/>
        <v>4</v>
      </c>
      <c r="AT10" s="366">
        <v>212.7</v>
      </c>
      <c r="AU10" s="398">
        <f t="shared" si="22"/>
        <v>2</v>
      </c>
      <c r="AV10" s="366">
        <v>237.31</v>
      </c>
      <c r="AW10" s="371">
        <f t="shared" si="23"/>
        <v>3</v>
      </c>
      <c r="AX10" s="366">
        <v>16.1</v>
      </c>
      <c r="AY10" s="371">
        <f t="shared" si="24"/>
        <v>10</v>
      </c>
      <c r="AZ10" s="371">
        <v>25811</v>
      </c>
      <c r="BA10" s="371">
        <f t="shared" si="25"/>
        <v>8</v>
      </c>
      <c r="BB10" s="366">
        <v>25.1</v>
      </c>
      <c r="BC10" s="371">
        <f t="shared" si="26"/>
        <v>3</v>
      </c>
      <c r="BD10" s="368">
        <v>58.27</v>
      </c>
      <c r="BE10" s="401">
        <f t="shared" si="27"/>
        <v>3</v>
      </c>
      <c r="BF10" s="399">
        <v>9.3</v>
      </c>
      <c r="BG10" s="401">
        <f t="shared" si="28"/>
        <v>11</v>
      </c>
      <c r="BH10" s="368">
        <v>32.71</v>
      </c>
      <c r="BI10" s="401">
        <f t="shared" si="29"/>
        <v>4</v>
      </c>
      <c r="BJ10" s="399">
        <v>7.7</v>
      </c>
      <c r="BK10" s="401">
        <f t="shared" si="30"/>
        <v>11</v>
      </c>
    </row>
    <row r="11" spans="1:63" s="380" customFormat="1" ht="33" customHeight="1">
      <c r="A11" s="351" t="s">
        <v>419</v>
      </c>
      <c r="B11" s="372">
        <v>6.5</v>
      </c>
      <c r="C11" s="373">
        <f t="shared" si="0"/>
        <v>9</v>
      </c>
      <c r="D11" s="374">
        <v>7.6</v>
      </c>
      <c r="E11" s="373">
        <f t="shared" si="1"/>
        <v>4</v>
      </c>
      <c r="F11" s="374">
        <v>62.01</v>
      </c>
      <c r="G11" s="373">
        <f t="shared" si="2"/>
        <v>3</v>
      </c>
      <c r="H11" s="374">
        <v>16.5</v>
      </c>
      <c r="I11" s="373">
        <f t="shared" si="3"/>
        <v>6</v>
      </c>
      <c r="J11" s="374"/>
      <c r="K11" s="373" t="e">
        <f t="shared" si="4"/>
        <v>#N/A</v>
      </c>
      <c r="L11" s="374">
        <v>15.3</v>
      </c>
      <c r="M11" s="373">
        <f t="shared" si="5"/>
        <v>2</v>
      </c>
      <c r="N11" s="374">
        <v>73.2199</v>
      </c>
      <c r="O11" s="373">
        <f t="shared" si="6"/>
        <v>4</v>
      </c>
      <c r="P11" s="374">
        <v>40.3</v>
      </c>
      <c r="Q11" s="373">
        <f t="shared" si="7"/>
        <v>5</v>
      </c>
      <c r="R11" s="374">
        <v>166.4824</v>
      </c>
      <c r="S11" s="373">
        <f t="shared" si="8"/>
        <v>7</v>
      </c>
      <c r="T11" s="374">
        <v>17.8</v>
      </c>
      <c r="U11" s="375">
        <f t="shared" si="9"/>
        <v>8</v>
      </c>
      <c r="V11" s="374">
        <v>11.2</v>
      </c>
      <c r="W11" s="373">
        <f t="shared" si="10"/>
        <v>3</v>
      </c>
      <c r="X11" s="376">
        <v>123.8</v>
      </c>
      <c r="Y11" s="377">
        <f t="shared" si="11"/>
        <v>3</v>
      </c>
      <c r="Z11" s="376">
        <v>13.9</v>
      </c>
      <c r="AA11" s="378">
        <f t="shared" si="12"/>
        <v>6</v>
      </c>
      <c r="AB11" s="376">
        <v>77.39</v>
      </c>
      <c r="AC11" s="377">
        <f t="shared" si="13"/>
        <v>2</v>
      </c>
      <c r="AD11" s="376">
        <v>5</v>
      </c>
      <c r="AE11" s="377">
        <f t="shared" si="14"/>
        <v>9</v>
      </c>
      <c r="AF11" s="376">
        <v>207.99</v>
      </c>
      <c r="AG11" s="377">
        <f t="shared" si="15"/>
        <v>4</v>
      </c>
      <c r="AH11" s="376">
        <v>6.9</v>
      </c>
      <c r="AI11" s="377">
        <f t="shared" si="16"/>
        <v>10</v>
      </c>
      <c r="AJ11" s="374">
        <v>32.22</v>
      </c>
      <c r="AK11" s="373">
        <f t="shared" si="17"/>
        <v>10</v>
      </c>
      <c r="AL11" s="374">
        <v>11.5</v>
      </c>
      <c r="AM11" s="373">
        <f t="shared" si="18"/>
        <v>11</v>
      </c>
      <c r="AN11" s="374">
        <v>25.7</v>
      </c>
      <c r="AO11" s="373">
        <f t="shared" si="19"/>
        <v>9</v>
      </c>
      <c r="AP11" s="374">
        <v>14.8</v>
      </c>
      <c r="AQ11" s="373">
        <f t="shared" si="20"/>
        <v>11</v>
      </c>
      <c r="AR11" s="374">
        <v>6.51</v>
      </c>
      <c r="AS11" s="373">
        <f t="shared" si="21"/>
        <v>8</v>
      </c>
      <c r="AT11" s="374">
        <v>0.1</v>
      </c>
      <c r="AU11" s="375">
        <f t="shared" si="22"/>
        <v>10</v>
      </c>
      <c r="AV11" s="374">
        <v>184.52</v>
      </c>
      <c r="AW11" s="373">
        <f t="shared" si="23"/>
        <v>5</v>
      </c>
      <c r="AX11" s="374">
        <v>16.9</v>
      </c>
      <c r="AY11" s="373">
        <f t="shared" si="24"/>
        <v>1</v>
      </c>
      <c r="AZ11" s="373">
        <v>56326</v>
      </c>
      <c r="BA11" s="373">
        <f t="shared" si="25"/>
        <v>7</v>
      </c>
      <c r="BB11" s="374">
        <v>11</v>
      </c>
      <c r="BC11" s="373">
        <f t="shared" si="26"/>
        <v>11</v>
      </c>
      <c r="BD11" s="379">
        <v>42.13</v>
      </c>
      <c r="BE11" s="378">
        <f t="shared" si="27"/>
        <v>8</v>
      </c>
      <c r="BF11" s="376">
        <v>10.3</v>
      </c>
      <c r="BG11" s="378">
        <f t="shared" si="28"/>
        <v>9</v>
      </c>
      <c r="BH11" s="379">
        <v>18.97</v>
      </c>
      <c r="BI11" s="378">
        <f t="shared" si="29"/>
        <v>8</v>
      </c>
      <c r="BJ11" s="376">
        <v>9.4</v>
      </c>
      <c r="BK11" s="378">
        <f t="shared" si="30"/>
        <v>9</v>
      </c>
    </row>
    <row r="12" spans="1:63" s="380" customFormat="1" ht="33" customHeight="1">
      <c r="A12" s="351" t="s">
        <v>420</v>
      </c>
      <c r="B12" s="372">
        <v>7.5</v>
      </c>
      <c r="C12" s="373">
        <f t="shared" si="0"/>
        <v>7</v>
      </c>
      <c r="D12" s="374">
        <v>5</v>
      </c>
      <c r="E12" s="373">
        <f t="shared" si="1"/>
        <v>13</v>
      </c>
      <c r="F12" s="374">
        <v>15.3</v>
      </c>
      <c r="G12" s="373">
        <f t="shared" si="2"/>
        <v>13</v>
      </c>
      <c r="H12" s="374">
        <v>2.6</v>
      </c>
      <c r="I12" s="373">
        <f t="shared" si="3"/>
        <v>13</v>
      </c>
      <c r="J12" s="374"/>
      <c r="K12" s="373" t="e">
        <f t="shared" si="4"/>
        <v>#N/A</v>
      </c>
      <c r="L12" s="374">
        <v>15.5</v>
      </c>
      <c r="M12" s="373">
        <f t="shared" si="5"/>
        <v>1</v>
      </c>
      <c r="N12" s="374">
        <v>16.6819</v>
      </c>
      <c r="O12" s="373">
        <f t="shared" si="6"/>
        <v>14</v>
      </c>
      <c r="P12" s="374">
        <v>42</v>
      </c>
      <c r="Q12" s="373">
        <f t="shared" si="7"/>
        <v>4</v>
      </c>
      <c r="R12" s="374">
        <v>36.081</v>
      </c>
      <c r="S12" s="373">
        <f t="shared" si="8"/>
        <v>14</v>
      </c>
      <c r="T12" s="374">
        <v>50.4</v>
      </c>
      <c r="U12" s="375">
        <f t="shared" si="9"/>
        <v>1</v>
      </c>
      <c r="V12" s="374">
        <v>10.7</v>
      </c>
      <c r="W12" s="373">
        <f t="shared" si="10"/>
        <v>9</v>
      </c>
      <c r="X12" s="376">
        <v>26.23</v>
      </c>
      <c r="Y12" s="377">
        <f t="shared" si="11"/>
        <v>14</v>
      </c>
      <c r="Z12" s="376">
        <v>19.1</v>
      </c>
      <c r="AA12" s="378">
        <f t="shared" si="12"/>
        <v>5</v>
      </c>
      <c r="AB12" s="376">
        <v>14.44</v>
      </c>
      <c r="AC12" s="377">
        <f t="shared" si="13"/>
        <v>14</v>
      </c>
      <c r="AD12" s="376">
        <v>5.5</v>
      </c>
      <c r="AE12" s="377">
        <f t="shared" si="14"/>
        <v>8</v>
      </c>
      <c r="AF12" s="376">
        <v>56.14</v>
      </c>
      <c r="AG12" s="377">
        <f t="shared" si="15"/>
        <v>14</v>
      </c>
      <c r="AH12" s="376">
        <v>9</v>
      </c>
      <c r="AI12" s="377">
        <f t="shared" si="16"/>
        <v>8</v>
      </c>
      <c r="AJ12" s="374">
        <v>2.57</v>
      </c>
      <c r="AK12" s="373">
        <f t="shared" si="17"/>
        <v>13</v>
      </c>
      <c r="AL12" s="374">
        <v>38.8</v>
      </c>
      <c r="AM12" s="373">
        <f t="shared" si="18"/>
        <v>3</v>
      </c>
      <c r="AN12" s="374">
        <v>2.39</v>
      </c>
      <c r="AO12" s="373">
        <f t="shared" si="19"/>
        <v>13</v>
      </c>
      <c r="AP12" s="374">
        <v>36.2</v>
      </c>
      <c r="AQ12" s="373">
        <f t="shared" si="20"/>
        <v>6</v>
      </c>
      <c r="AR12" s="374">
        <v>0.19</v>
      </c>
      <c r="AS12" s="373">
        <f t="shared" si="21"/>
        <v>14</v>
      </c>
      <c r="AT12" s="374">
        <v>83.2</v>
      </c>
      <c r="AU12" s="375">
        <f t="shared" si="22"/>
        <v>3</v>
      </c>
      <c r="AV12" s="374">
        <v>27</v>
      </c>
      <c r="AW12" s="373">
        <f t="shared" si="23"/>
        <v>14</v>
      </c>
      <c r="AX12" s="374">
        <v>16</v>
      </c>
      <c r="AY12" s="373">
        <f t="shared" si="24"/>
        <v>11</v>
      </c>
      <c r="AZ12" s="373">
        <v>3451</v>
      </c>
      <c r="BA12" s="373">
        <f t="shared" si="25"/>
        <v>12</v>
      </c>
      <c r="BB12" s="374">
        <v>605.7</v>
      </c>
      <c r="BC12" s="373">
        <f t="shared" si="26"/>
        <v>1</v>
      </c>
      <c r="BD12" s="379">
        <v>10.36</v>
      </c>
      <c r="BE12" s="378">
        <f t="shared" si="27"/>
        <v>14</v>
      </c>
      <c r="BF12" s="376">
        <v>6.2</v>
      </c>
      <c r="BG12" s="378">
        <f t="shared" si="28"/>
        <v>13</v>
      </c>
      <c r="BH12" s="379">
        <v>2.18</v>
      </c>
      <c r="BI12" s="378">
        <f t="shared" si="29"/>
        <v>14</v>
      </c>
      <c r="BJ12" s="376">
        <v>-1.5</v>
      </c>
      <c r="BK12" s="378">
        <f t="shared" si="30"/>
        <v>13</v>
      </c>
    </row>
    <row r="13" spans="1:63" s="380" customFormat="1" ht="33" customHeight="1">
      <c r="A13" s="351" t="s">
        <v>421</v>
      </c>
      <c r="B13" s="372">
        <v>8.6</v>
      </c>
      <c r="C13" s="373">
        <f t="shared" si="0"/>
        <v>3</v>
      </c>
      <c r="D13" s="374">
        <v>8.1</v>
      </c>
      <c r="E13" s="373">
        <f t="shared" si="1"/>
        <v>1</v>
      </c>
      <c r="F13" s="374">
        <v>30</v>
      </c>
      <c r="G13" s="373">
        <f t="shared" si="2"/>
        <v>10</v>
      </c>
      <c r="H13" s="374">
        <v>26.4</v>
      </c>
      <c r="I13" s="373">
        <f t="shared" si="3"/>
        <v>2</v>
      </c>
      <c r="J13" s="374"/>
      <c r="K13" s="373" t="e">
        <f t="shared" si="4"/>
        <v>#N/A</v>
      </c>
      <c r="L13" s="374">
        <v>14.5</v>
      </c>
      <c r="M13" s="373">
        <f t="shared" si="5"/>
        <v>3</v>
      </c>
      <c r="N13" s="374">
        <v>40.8631</v>
      </c>
      <c r="O13" s="373">
        <f t="shared" si="6"/>
        <v>10</v>
      </c>
      <c r="P13" s="374">
        <v>30.1</v>
      </c>
      <c r="Q13" s="373">
        <f t="shared" si="7"/>
        <v>8</v>
      </c>
      <c r="R13" s="374">
        <v>142.2458</v>
      </c>
      <c r="S13" s="373">
        <f t="shared" si="8"/>
        <v>10</v>
      </c>
      <c r="T13" s="374">
        <v>20.4</v>
      </c>
      <c r="U13" s="375">
        <f t="shared" si="9"/>
        <v>7</v>
      </c>
      <c r="V13" s="374">
        <v>10.8</v>
      </c>
      <c r="W13" s="373">
        <f t="shared" si="10"/>
        <v>8</v>
      </c>
      <c r="X13" s="376">
        <v>53.57</v>
      </c>
      <c r="Y13" s="377">
        <f t="shared" si="11"/>
        <v>12</v>
      </c>
      <c r="Z13" s="376">
        <v>19.2</v>
      </c>
      <c r="AA13" s="378">
        <f t="shared" si="12"/>
        <v>4</v>
      </c>
      <c r="AB13" s="376">
        <v>29.73</v>
      </c>
      <c r="AC13" s="377">
        <f t="shared" si="13"/>
        <v>11</v>
      </c>
      <c r="AD13" s="376">
        <v>12.3</v>
      </c>
      <c r="AE13" s="377">
        <f t="shared" si="14"/>
        <v>2</v>
      </c>
      <c r="AF13" s="376">
        <v>152.58</v>
      </c>
      <c r="AG13" s="377">
        <f t="shared" si="15"/>
        <v>10</v>
      </c>
      <c r="AH13" s="376">
        <v>16.1</v>
      </c>
      <c r="AI13" s="377">
        <f t="shared" si="16"/>
        <v>5</v>
      </c>
      <c r="AJ13" s="374">
        <v>24.76</v>
      </c>
      <c r="AK13" s="373">
        <f t="shared" si="17"/>
        <v>11</v>
      </c>
      <c r="AL13" s="374">
        <v>32.4</v>
      </c>
      <c r="AM13" s="373">
        <f t="shared" si="18"/>
        <v>5</v>
      </c>
      <c r="AN13" s="374">
        <v>20.37</v>
      </c>
      <c r="AO13" s="373">
        <f t="shared" si="19"/>
        <v>10</v>
      </c>
      <c r="AP13" s="374">
        <v>43.6</v>
      </c>
      <c r="AQ13" s="373">
        <f t="shared" si="20"/>
        <v>5</v>
      </c>
      <c r="AR13" s="374">
        <v>4.39</v>
      </c>
      <c r="AS13" s="373">
        <f t="shared" si="21"/>
        <v>9</v>
      </c>
      <c r="AT13" s="374">
        <v>-2.9</v>
      </c>
      <c r="AU13" s="375">
        <f t="shared" si="22"/>
        <v>11</v>
      </c>
      <c r="AV13" s="374">
        <v>149.88</v>
      </c>
      <c r="AW13" s="373">
        <f t="shared" si="23"/>
        <v>9</v>
      </c>
      <c r="AX13" s="374">
        <v>16.4</v>
      </c>
      <c r="AY13" s="373">
        <f t="shared" si="24"/>
        <v>6</v>
      </c>
      <c r="AZ13" s="373">
        <v>12683</v>
      </c>
      <c r="BA13" s="373">
        <f t="shared" si="25"/>
        <v>11</v>
      </c>
      <c r="BB13" s="374">
        <v>20.6</v>
      </c>
      <c r="BC13" s="373">
        <f t="shared" si="26"/>
        <v>5</v>
      </c>
      <c r="BD13" s="379">
        <v>32.07</v>
      </c>
      <c r="BE13" s="378">
        <f t="shared" si="27"/>
        <v>12</v>
      </c>
      <c r="BF13" s="376">
        <v>18.3</v>
      </c>
      <c r="BG13" s="378">
        <f t="shared" si="28"/>
        <v>1</v>
      </c>
      <c r="BH13" s="379">
        <v>15.05</v>
      </c>
      <c r="BI13" s="378">
        <f t="shared" si="29"/>
        <v>11</v>
      </c>
      <c r="BJ13" s="376">
        <v>23.1</v>
      </c>
      <c r="BK13" s="378">
        <f t="shared" si="30"/>
        <v>1</v>
      </c>
    </row>
    <row r="14" spans="1:63" s="380" customFormat="1" ht="33" customHeight="1">
      <c r="A14" s="351" t="s">
        <v>422</v>
      </c>
      <c r="B14" s="372">
        <v>2.7</v>
      </c>
      <c r="C14" s="373">
        <f t="shared" si="0"/>
        <v>11</v>
      </c>
      <c r="D14" s="374">
        <v>7.4</v>
      </c>
      <c r="E14" s="373">
        <f t="shared" si="1"/>
        <v>6</v>
      </c>
      <c r="F14" s="374">
        <v>71.09</v>
      </c>
      <c r="G14" s="373">
        <f t="shared" si="2"/>
        <v>2</v>
      </c>
      <c r="H14" s="374">
        <v>28.9</v>
      </c>
      <c r="I14" s="373">
        <f t="shared" si="3"/>
        <v>1</v>
      </c>
      <c r="J14" s="374"/>
      <c r="K14" s="373" t="e">
        <f t="shared" si="4"/>
        <v>#N/A</v>
      </c>
      <c r="L14" s="374">
        <v>12.9</v>
      </c>
      <c r="M14" s="373">
        <f t="shared" si="5"/>
        <v>8</v>
      </c>
      <c r="N14" s="374">
        <v>56.1565</v>
      </c>
      <c r="O14" s="373">
        <f t="shared" si="6"/>
        <v>8</v>
      </c>
      <c r="P14" s="374">
        <v>7.5</v>
      </c>
      <c r="Q14" s="373">
        <f t="shared" si="7"/>
        <v>12</v>
      </c>
      <c r="R14" s="374">
        <v>172.6865</v>
      </c>
      <c r="S14" s="373">
        <f t="shared" si="8"/>
        <v>6</v>
      </c>
      <c r="T14" s="374">
        <v>-7.2</v>
      </c>
      <c r="U14" s="375">
        <f t="shared" si="9"/>
        <v>14</v>
      </c>
      <c r="V14" s="374">
        <v>11.4</v>
      </c>
      <c r="W14" s="373">
        <f t="shared" si="10"/>
        <v>1</v>
      </c>
      <c r="X14" s="376">
        <v>97.78</v>
      </c>
      <c r="Y14" s="377">
        <f t="shared" si="11"/>
        <v>6</v>
      </c>
      <c r="Z14" s="376">
        <v>-7.1</v>
      </c>
      <c r="AA14" s="378">
        <f t="shared" si="12"/>
        <v>13</v>
      </c>
      <c r="AB14" s="376">
        <v>61.47</v>
      </c>
      <c r="AC14" s="377">
        <f t="shared" si="13"/>
        <v>5</v>
      </c>
      <c r="AD14" s="376">
        <v>-20.8</v>
      </c>
      <c r="AE14" s="377">
        <f t="shared" si="14"/>
        <v>13</v>
      </c>
      <c r="AF14" s="376">
        <v>195.48</v>
      </c>
      <c r="AG14" s="377">
        <f t="shared" si="15"/>
        <v>7</v>
      </c>
      <c r="AH14" s="376">
        <v>2.8</v>
      </c>
      <c r="AI14" s="377">
        <f t="shared" si="16"/>
        <v>14</v>
      </c>
      <c r="AJ14" s="374">
        <v>115.01</v>
      </c>
      <c r="AK14" s="373">
        <f t="shared" si="17"/>
        <v>2</v>
      </c>
      <c r="AL14" s="374">
        <v>46.8</v>
      </c>
      <c r="AM14" s="373">
        <f t="shared" si="18"/>
        <v>2</v>
      </c>
      <c r="AN14" s="374">
        <v>63.83</v>
      </c>
      <c r="AO14" s="373">
        <f t="shared" si="19"/>
        <v>2</v>
      </c>
      <c r="AP14" s="374">
        <v>44.6</v>
      </c>
      <c r="AQ14" s="373">
        <f t="shared" si="20"/>
        <v>4</v>
      </c>
      <c r="AR14" s="374">
        <v>51.18</v>
      </c>
      <c r="AS14" s="373">
        <f t="shared" si="21"/>
        <v>2</v>
      </c>
      <c r="AT14" s="374">
        <v>49.6</v>
      </c>
      <c r="AU14" s="375">
        <f t="shared" si="22"/>
        <v>4</v>
      </c>
      <c r="AV14" s="374">
        <v>241.33</v>
      </c>
      <c r="AW14" s="373">
        <f t="shared" si="23"/>
        <v>2</v>
      </c>
      <c r="AX14" s="374">
        <v>16.3</v>
      </c>
      <c r="AY14" s="373">
        <f t="shared" si="24"/>
        <v>7</v>
      </c>
      <c r="AZ14" s="373">
        <v>68103</v>
      </c>
      <c r="BA14" s="373">
        <f t="shared" si="25"/>
        <v>2</v>
      </c>
      <c r="BB14" s="374">
        <v>0.2</v>
      </c>
      <c r="BC14" s="373">
        <f t="shared" si="26"/>
        <v>13</v>
      </c>
      <c r="BD14" s="379">
        <v>48.97</v>
      </c>
      <c r="BE14" s="378">
        <f t="shared" si="27"/>
        <v>5</v>
      </c>
      <c r="BF14" s="376">
        <v>10.9</v>
      </c>
      <c r="BG14" s="378">
        <f t="shared" si="28"/>
        <v>7</v>
      </c>
      <c r="BH14" s="379">
        <v>32.87</v>
      </c>
      <c r="BI14" s="378">
        <f t="shared" si="29"/>
        <v>3</v>
      </c>
      <c r="BJ14" s="376">
        <v>11.5</v>
      </c>
      <c r="BK14" s="378">
        <f t="shared" si="30"/>
        <v>6</v>
      </c>
    </row>
    <row r="15" spans="1:63" s="380" customFormat="1" ht="33" customHeight="1">
      <c r="A15" s="351" t="s">
        <v>423</v>
      </c>
      <c r="B15" s="372">
        <v>2.3</v>
      </c>
      <c r="C15" s="373">
        <f t="shared" si="0"/>
        <v>13</v>
      </c>
      <c r="D15" s="374">
        <v>7.1</v>
      </c>
      <c r="E15" s="373">
        <f t="shared" si="1"/>
        <v>9</v>
      </c>
      <c r="F15" s="374">
        <v>21.36</v>
      </c>
      <c r="G15" s="373">
        <f t="shared" si="2"/>
        <v>12</v>
      </c>
      <c r="H15" s="374">
        <v>3.6</v>
      </c>
      <c r="I15" s="373">
        <f t="shared" si="3"/>
        <v>12</v>
      </c>
      <c r="J15" s="374"/>
      <c r="K15" s="373" t="e">
        <f t="shared" si="4"/>
        <v>#N/A</v>
      </c>
      <c r="L15" s="374">
        <v>12.2</v>
      </c>
      <c r="M15" s="373">
        <f t="shared" si="5"/>
        <v>9</v>
      </c>
      <c r="N15" s="374">
        <v>33.8834</v>
      </c>
      <c r="O15" s="373">
        <f t="shared" si="6"/>
        <v>11</v>
      </c>
      <c r="P15" s="374">
        <v>-1.7</v>
      </c>
      <c r="Q15" s="373">
        <f t="shared" si="7"/>
        <v>13</v>
      </c>
      <c r="R15" s="374">
        <v>196.0669</v>
      </c>
      <c r="S15" s="373">
        <f t="shared" si="8"/>
        <v>4</v>
      </c>
      <c r="T15" s="374">
        <v>10.3</v>
      </c>
      <c r="U15" s="375">
        <f t="shared" si="9"/>
        <v>9</v>
      </c>
      <c r="V15" s="374">
        <v>11.3</v>
      </c>
      <c r="W15" s="373">
        <f t="shared" si="10"/>
        <v>2</v>
      </c>
      <c r="X15" s="376">
        <v>73.97</v>
      </c>
      <c r="Y15" s="377">
        <f t="shared" si="11"/>
        <v>8</v>
      </c>
      <c r="Z15" s="376">
        <v>11.1</v>
      </c>
      <c r="AA15" s="378">
        <f t="shared" si="12"/>
        <v>8</v>
      </c>
      <c r="AB15" s="376">
        <v>48.22</v>
      </c>
      <c r="AC15" s="377">
        <f t="shared" si="13"/>
        <v>8</v>
      </c>
      <c r="AD15" s="376">
        <v>5.6</v>
      </c>
      <c r="AE15" s="377">
        <f t="shared" si="14"/>
        <v>7</v>
      </c>
      <c r="AF15" s="376">
        <v>197.83</v>
      </c>
      <c r="AG15" s="377">
        <f t="shared" si="15"/>
        <v>5</v>
      </c>
      <c r="AH15" s="376">
        <v>20.2</v>
      </c>
      <c r="AI15" s="377">
        <f t="shared" si="16"/>
        <v>3</v>
      </c>
      <c r="AJ15" s="374">
        <v>38.82</v>
      </c>
      <c r="AK15" s="373">
        <f t="shared" si="17"/>
        <v>8</v>
      </c>
      <c r="AL15" s="374">
        <v>21.5</v>
      </c>
      <c r="AM15" s="373">
        <f t="shared" si="18"/>
        <v>9</v>
      </c>
      <c r="AN15" s="374">
        <v>37.08</v>
      </c>
      <c r="AO15" s="373">
        <f t="shared" si="19"/>
        <v>7</v>
      </c>
      <c r="AP15" s="374">
        <v>24.2</v>
      </c>
      <c r="AQ15" s="373">
        <f t="shared" si="20"/>
        <v>10</v>
      </c>
      <c r="AR15" s="374">
        <v>1.75</v>
      </c>
      <c r="AS15" s="373">
        <f t="shared" si="21"/>
        <v>11</v>
      </c>
      <c r="AT15" s="374">
        <v>-16</v>
      </c>
      <c r="AU15" s="375">
        <f t="shared" si="22"/>
        <v>13</v>
      </c>
      <c r="AV15" s="374">
        <v>130.33</v>
      </c>
      <c r="AW15" s="373">
        <f t="shared" si="23"/>
        <v>10</v>
      </c>
      <c r="AX15" s="374">
        <v>16</v>
      </c>
      <c r="AY15" s="373">
        <f t="shared" si="24"/>
        <v>11</v>
      </c>
      <c r="AZ15" s="373">
        <v>57699</v>
      </c>
      <c r="BA15" s="373">
        <f t="shared" si="25"/>
        <v>5</v>
      </c>
      <c r="BB15" s="374">
        <v>16.1</v>
      </c>
      <c r="BC15" s="373">
        <f t="shared" si="26"/>
        <v>7</v>
      </c>
      <c r="BD15" s="379">
        <v>36.27</v>
      </c>
      <c r="BE15" s="378">
        <f t="shared" si="27"/>
        <v>11</v>
      </c>
      <c r="BF15" s="376">
        <v>11.5</v>
      </c>
      <c r="BG15" s="378">
        <f t="shared" si="28"/>
        <v>6</v>
      </c>
      <c r="BH15" s="379">
        <v>16.35</v>
      </c>
      <c r="BI15" s="378">
        <f t="shared" si="29"/>
        <v>10</v>
      </c>
      <c r="BJ15" s="376">
        <v>8.7</v>
      </c>
      <c r="BK15" s="378">
        <f t="shared" si="30"/>
        <v>10</v>
      </c>
    </row>
    <row r="16" spans="1:63" s="380" customFormat="1" ht="33" customHeight="1">
      <c r="A16" s="351" t="s">
        <v>424</v>
      </c>
      <c r="B16" s="372">
        <v>10.1</v>
      </c>
      <c r="C16" s="373">
        <f t="shared" si="0"/>
        <v>2</v>
      </c>
      <c r="D16" s="374">
        <v>6.9</v>
      </c>
      <c r="E16" s="373">
        <f t="shared" si="1"/>
        <v>11</v>
      </c>
      <c r="F16" s="374">
        <v>21.48</v>
      </c>
      <c r="G16" s="373">
        <f t="shared" si="2"/>
        <v>11</v>
      </c>
      <c r="H16" s="374">
        <v>7.3</v>
      </c>
      <c r="I16" s="373">
        <f t="shared" si="3"/>
        <v>11</v>
      </c>
      <c r="J16" s="374"/>
      <c r="K16" s="373" t="e">
        <f t="shared" si="4"/>
        <v>#N/A</v>
      </c>
      <c r="L16" s="374">
        <v>14.3</v>
      </c>
      <c r="M16" s="373">
        <f t="shared" si="5"/>
        <v>4</v>
      </c>
      <c r="N16" s="374">
        <v>62.1163</v>
      </c>
      <c r="O16" s="373">
        <f t="shared" si="6"/>
        <v>7</v>
      </c>
      <c r="P16" s="374">
        <v>56.9</v>
      </c>
      <c r="Q16" s="373">
        <f t="shared" si="7"/>
        <v>1</v>
      </c>
      <c r="R16" s="374">
        <v>213.4841</v>
      </c>
      <c r="S16" s="373">
        <f t="shared" si="8"/>
        <v>3</v>
      </c>
      <c r="T16" s="374">
        <v>33.8</v>
      </c>
      <c r="U16" s="375">
        <f t="shared" si="9"/>
        <v>2</v>
      </c>
      <c r="V16" s="374">
        <v>10.7</v>
      </c>
      <c r="W16" s="373">
        <f t="shared" si="10"/>
        <v>9</v>
      </c>
      <c r="X16" s="376">
        <v>64.61</v>
      </c>
      <c r="Y16" s="377">
        <f t="shared" si="11"/>
        <v>9</v>
      </c>
      <c r="Z16" s="376">
        <v>9.8</v>
      </c>
      <c r="AA16" s="378">
        <f t="shared" si="12"/>
        <v>10</v>
      </c>
      <c r="AB16" s="376">
        <v>39.5</v>
      </c>
      <c r="AC16" s="377">
        <f t="shared" si="13"/>
        <v>9</v>
      </c>
      <c r="AD16" s="376">
        <v>6.6</v>
      </c>
      <c r="AE16" s="377">
        <f t="shared" si="14"/>
        <v>6</v>
      </c>
      <c r="AF16" s="376">
        <v>177.21</v>
      </c>
      <c r="AG16" s="377">
        <f t="shared" si="15"/>
        <v>9</v>
      </c>
      <c r="AH16" s="376">
        <v>21.6</v>
      </c>
      <c r="AI16" s="377">
        <f t="shared" si="16"/>
        <v>1</v>
      </c>
      <c r="AJ16" s="374">
        <v>1.59</v>
      </c>
      <c r="AK16" s="373">
        <f t="shared" si="17"/>
        <v>14</v>
      </c>
      <c r="AL16" s="374">
        <v>2.2</v>
      </c>
      <c r="AM16" s="373">
        <f t="shared" si="18"/>
        <v>13</v>
      </c>
      <c r="AN16" s="374">
        <v>1.32</v>
      </c>
      <c r="AO16" s="373">
        <f t="shared" si="19"/>
        <v>14</v>
      </c>
      <c r="AP16" s="374">
        <v>-13.1</v>
      </c>
      <c r="AQ16" s="373">
        <f t="shared" si="20"/>
        <v>14</v>
      </c>
      <c r="AR16" s="374">
        <v>0.27</v>
      </c>
      <c r="AS16" s="373">
        <f t="shared" si="21"/>
        <v>13</v>
      </c>
      <c r="AT16" s="374">
        <v>627.8</v>
      </c>
      <c r="AU16" s="375">
        <f t="shared" si="22"/>
        <v>1</v>
      </c>
      <c r="AV16" s="374">
        <v>116.1</v>
      </c>
      <c r="AW16" s="373">
        <f t="shared" si="23"/>
        <v>12</v>
      </c>
      <c r="AX16" s="374">
        <v>15.8</v>
      </c>
      <c r="AY16" s="373">
        <f t="shared" si="24"/>
        <v>14</v>
      </c>
      <c r="AZ16" s="373">
        <v>3151</v>
      </c>
      <c r="BA16" s="373">
        <f t="shared" si="25"/>
        <v>13</v>
      </c>
      <c r="BB16" s="374">
        <v>287.1</v>
      </c>
      <c r="BC16" s="373">
        <f t="shared" si="26"/>
        <v>2</v>
      </c>
      <c r="BD16" s="379">
        <v>38.47</v>
      </c>
      <c r="BE16" s="378">
        <f t="shared" si="27"/>
        <v>9</v>
      </c>
      <c r="BF16" s="376">
        <v>12.7</v>
      </c>
      <c r="BG16" s="378">
        <f t="shared" si="28"/>
        <v>3</v>
      </c>
      <c r="BH16" s="379">
        <v>16.41</v>
      </c>
      <c r="BI16" s="378">
        <f t="shared" si="29"/>
        <v>9</v>
      </c>
      <c r="BJ16" s="376">
        <v>14.5</v>
      </c>
      <c r="BK16" s="378">
        <f t="shared" si="30"/>
        <v>4</v>
      </c>
    </row>
    <row r="17" spans="1:63" s="380" customFormat="1" ht="33" customHeight="1">
      <c r="A17" s="351" t="s">
        <v>425</v>
      </c>
      <c r="B17" s="372">
        <v>8</v>
      </c>
      <c r="C17" s="373">
        <f t="shared" si="0"/>
        <v>6</v>
      </c>
      <c r="D17" s="374">
        <v>7.8</v>
      </c>
      <c r="E17" s="373">
        <f t="shared" si="1"/>
        <v>3</v>
      </c>
      <c r="F17" s="374">
        <v>30.69</v>
      </c>
      <c r="G17" s="373">
        <f t="shared" si="2"/>
        <v>9</v>
      </c>
      <c r="H17" s="374">
        <v>8.5</v>
      </c>
      <c r="I17" s="373">
        <f t="shared" si="3"/>
        <v>9</v>
      </c>
      <c r="J17" s="374"/>
      <c r="K17" s="373" t="e">
        <f t="shared" si="4"/>
        <v>#N/A</v>
      </c>
      <c r="L17" s="374">
        <v>13.9</v>
      </c>
      <c r="M17" s="373">
        <f t="shared" si="5"/>
        <v>6</v>
      </c>
      <c r="N17" s="374">
        <v>20.1247</v>
      </c>
      <c r="O17" s="373">
        <f t="shared" si="6"/>
        <v>12</v>
      </c>
      <c r="P17" s="374">
        <v>13.4</v>
      </c>
      <c r="Q17" s="373">
        <f t="shared" si="7"/>
        <v>11</v>
      </c>
      <c r="R17" s="374">
        <v>57.7892</v>
      </c>
      <c r="S17" s="373">
        <f t="shared" si="8"/>
        <v>13</v>
      </c>
      <c r="T17" s="374">
        <v>-3.5</v>
      </c>
      <c r="U17" s="375">
        <f t="shared" si="9"/>
        <v>11</v>
      </c>
      <c r="V17" s="374">
        <v>10.9</v>
      </c>
      <c r="W17" s="373">
        <f t="shared" si="10"/>
        <v>7</v>
      </c>
      <c r="X17" s="376">
        <v>55.29</v>
      </c>
      <c r="Y17" s="377">
        <f t="shared" si="11"/>
        <v>11</v>
      </c>
      <c r="Z17" s="376">
        <v>32.7</v>
      </c>
      <c r="AA17" s="378">
        <f t="shared" si="12"/>
        <v>1</v>
      </c>
      <c r="AB17" s="376">
        <v>28.57</v>
      </c>
      <c r="AC17" s="377">
        <f t="shared" si="13"/>
        <v>12</v>
      </c>
      <c r="AD17" s="376">
        <v>9.6</v>
      </c>
      <c r="AE17" s="377">
        <f t="shared" si="14"/>
        <v>3</v>
      </c>
      <c r="AF17" s="376">
        <v>128.5</v>
      </c>
      <c r="AG17" s="377">
        <f t="shared" si="15"/>
        <v>11</v>
      </c>
      <c r="AH17" s="376">
        <v>21.5</v>
      </c>
      <c r="AI17" s="377">
        <f t="shared" si="16"/>
        <v>2</v>
      </c>
      <c r="AJ17" s="374">
        <v>36.91</v>
      </c>
      <c r="AK17" s="373">
        <f t="shared" si="17"/>
        <v>9</v>
      </c>
      <c r="AL17" s="374">
        <v>20.4</v>
      </c>
      <c r="AM17" s="373">
        <f t="shared" si="18"/>
        <v>10</v>
      </c>
      <c r="AN17" s="374">
        <v>10.8</v>
      </c>
      <c r="AO17" s="373">
        <f t="shared" si="19"/>
        <v>11</v>
      </c>
      <c r="AP17" s="374">
        <v>102.2</v>
      </c>
      <c r="AQ17" s="373">
        <f t="shared" si="20"/>
        <v>1</v>
      </c>
      <c r="AR17" s="374">
        <v>26.12</v>
      </c>
      <c r="AS17" s="373">
        <f t="shared" si="21"/>
        <v>6</v>
      </c>
      <c r="AT17" s="374">
        <v>3.2</v>
      </c>
      <c r="AU17" s="375">
        <f t="shared" si="22"/>
        <v>9</v>
      </c>
      <c r="AV17" s="374">
        <v>128.47</v>
      </c>
      <c r="AW17" s="373">
        <f t="shared" si="23"/>
        <v>11</v>
      </c>
      <c r="AX17" s="374">
        <v>16.5</v>
      </c>
      <c r="AY17" s="373">
        <f t="shared" si="24"/>
        <v>5</v>
      </c>
      <c r="AZ17" s="373">
        <v>22288</v>
      </c>
      <c r="BA17" s="373">
        <f t="shared" si="25"/>
        <v>9</v>
      </c>
      <c r="BB17" s="374">
        <v>20.8</v>
      </c>
      <c r="BC17" s="373">
        <f t="shared" si="26"/>
        <v>4</v>
      </c>
      <c r="BD17" s="379">
        <v>56.85</v>
      </c>
      <c r="BE17" s="378">
        <f t="shared" si="27"/>
        <v>4</v>
      </c>
      <c r="BF17" s="376">
        <v>10.2</v>
      </c>
      <c r="BG17" s="378">
        <f t="shared" si="28"/>
        <v>10</v>
      </c>
      <c r="BH17" s="379">
        <v>39.01</v>
      </c>
      <c r="BI17" s="378">
        <f t="shared" si="29"/>
        <v>2</v>
      </c>
      <c r="BJ17" s="376">
        <v>10.3</v>
      </c>
      <c r="BK17" s="378">
        <f t="shared" si="30"/>
        <v>7</v>
      </c>
    </row>
    <row r="18" spans="1:63" s="389" customFormat="1" ht="33" customHeight="1" thickBot="1">
      <c r="A18" s="381" t="s">
        <v>426</v>
      </c>
      <c r="B18" s="382">
        <v>2.7</v>
      </c>
      <c r="C18" s="383">
        <f t="shared" si="0"/>
        <v>11</v>
      </c>
      <c r="D18" s="382">
        <v>2.9</v>
      </c>
      <c r="E18" s="383">
        <f t="shared" si="1"/>
        <v>14</v>
      </c>
      <c r="F18" s="382">
        <v>11.23</v>
      </c>
      <c r="G18" s="383">
        <f t="shared" si="2"/>
        <v>14</v>
      </c>
      <c r="H18" s="382">
        <v>8.4</v>
      </c>
      <c r="I18" s="383">
        <f t="shared" si="3"/>
        <v>10</v>
      </c>
      <c r="J18" s="382"/>
      <c r="K18" s="383" t="e">
        <f t="shared" si="4"/>
        <v>#N/A</v>
      </c>
      <c r="L18" s="382">
        <v>14.3</v>
      </c>
      <c r="M18" s="383">
        <f t="shared" si="5"/>
        <v>4</v>
      </c>
      <c r="N18" s="382">
        <v>17.6792</v>
      </c>
      <c r="O18" s="383">
        <f t="shared" si="6"/>
        <v>13</v>
      </c>
      <c r="P18" s="382">
        <v>45.4</v>
      </c>
      <c r="Q18" s="383">
        <f t="shared" si="7"/>
        <v>3</v>
      </c>
      <c r="R18" s="382">
        <v>69.7761</v>
      </c>
      <c r="S18" s="383">
        <f t="shared" si="8"/>
        <v>12</v>
      </c>
      <c r="T18" s="382">
        <v>31.7</v>
      </c>
      <c r="U18" s="384">
        <f t="shared" si="9"/>
        <v>3</v>
      </c>
      <c r="V18" s="382">
        <v>11.2</v>
      </c>
      <c r="W18" s="383">
        <f t="shared" si="10"/>
        <v>3</v>
      </c>
      <c r="X18" s="385">
        <v>52.06</v>
      </c>
      <c r="Y18" s="386">
        <f t="shared" si="11"/>
        <v>13</v>
      </c>
      <c r="Z18" s="385">
        <v>30.7</v>
      </c>
      <c r="AA18" s="387">
        <f t="shared" si="12"/>
        <v>2</v>
      </c>
      <c r="AB18" s="385">
        <v>26.2</v>
      </c>
      <c r="AC18" s="386">
        <f t="shared" si="13"/>
        <v>13</v>
      </c>
      <c r="AD18" s="385">
        <v>27.6</v>
      </c>
      <c r="AE18" s="386">
        <f t="shared" si="14"/>
        <v>1</v>
      </c>
      <c r="AF18" s="385">
        <v>110.98</v>
      </c>
      <c r="AG18" s="386">
        <f t="shared" si="15"/>
        <v>13</v>
      </c>
      <c r="AH18" s="385">
        <v>6.7</v>
      </c>
      <c r="AI18" s="386">
        <f t="shared" si="16"/>
        <v>12</v>
      </c>
      <c r="AJ18" s="382">
        <v>5.27</v>
      </c>
      <c r="AK18" s="383">
        <f t="shared" si="17"/>
        <v>12</v>
      </c>
      <c r="AL18" s="382">
        <v>0.4</v>
      </c>
      <c r="AM18" s="383">
        <f t="shared" si="18"/>
        <v>14</v>
      </c>
      <c r="AN18" s="382">
        <v>4.9</v>
      </c>
      <c r="AO18" s="383">
        <f t="shared" si="19"/>
        <v>12</v>
      </c>
      <c r="AP18" s="382">
        <v>0.7</v>
      </c>
      <c r="AQ18" s="383">
        <f t="shared" si="20"/>
        <v>12</v>
      </c>
      <c r="AR18" s="382">
        <v>0.38</v>
      </c>
      <c r="AS18" s="383">
        <f t="shared" si="21"/>
        <v>12</v>
      </c>
      <c r="AT18" s="382">
        <v>-3.4</v>
      </c>
      <c r="AU18" s="384">
        <f t="shared" si="22"/>
        <v>12</v>
      </c>
      <c r="AV18" s="382">
        <v>33.12</v>
      </c>
      <c r="AW18" s="383">
        <f t="shared" si="23"/>
        <v>13</v>
      </c>
      <c r="AX18" s="382">
        <v>16.2</v>
      </c>
      <c r="AY18" s="383">
        <f t="shared" si="24"/>
        <v>8</v>
      </c>
      <c r="AZ18" s="383">
        <v>316</v>
      </c>
      <c r="BA18" s="383">
        <f t="shared" si="25"/>
        <v>14</v>
      </c>
      <c r="BB18" s="382" t="s">
        <v>427</v>
      </c>
      <c r="BC18" s="383" t="s">
        <v>427</v>
      </c>
      <c r="BD18" s="388">
        <v>21.68</v>
      </c>
      <c r="BE18" s="387">
        <f t="shared" si="27"/>
        <v>13</v>
      </c>
      <c r="BF18" s="385">
        <v>-3.9</v>
      </c>
      <c r="BG18" s="387">
        <f t="shared" si="28"/>
        <v>14</v>
      </c>
      <c r="BH18" s="388">
        <v>10.72</v>
      </c>
      <c r="BI18" s="387">
        <f t="shared" si="29"/>
        <v>13</v>
      </c>
      <c r="BJ18" s="385">
        <v>-16.3</v>
      </c>
      <c r="BK18" s="387">
        <f t="shared" si="30"/>
        <v>14</v>
      </c>
    </row>
    <row r="19" spans="2:27" ht="16.5" customHeight="1">
      <c r="B19" s="467" t="s">
        <v>428</v>
      </c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391"/>
      <c r="W19" s="391"/>
      <c r="X19" s="391"/>
      <c r="Y19" s="391"/>
      <c r="Z19" s="391"/>
      <c r="AA19" s="391"/>
    </row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>
      <c r="C37" s="394">
        <v>5096.86</v>
      </c>
    </row>
    <row r="38" spans="3:4" ht="15.75">
      <c r="C38" s="394">
        <v>4143.34</v>
      </c>
      <c r="D38" s="394">
        <v>0.8</v>
      </c>
    </row>
  </sheetData>
  <sheetProtection/>
  <mergeCells count="22">
    <mergeCell ref="B1:U1"/>
    <mergeCell ref="AR2:AU2"/>
    <mergeCell ref="V1:AI1"/>
    <mergeCell ref="AJ1:AU1"/>
    <mergeCell ref="AV1:BK1"/>
    <mergeCell ref="AV2:AY2"/>
    <mergeCell ref="AZ2:BC2"/>
    <mergeCell ref="BD2:BG2"/>
    <mergeCell ref="BH2:BK2"/>
    <mergeCell ref="A2:A3"/>
    <mergeCell ref="B2:E2"/>
    <mergeCell ref="F2:I2"/>
    <mergeCell ref="J2:M2"/>
    <mergeCell ref="N2:Q2"/>
    <mergeCell ref="R2:U2"/>
    <mergeCell ref="B19:U19"/>
    <mergeCell ref="X2:AA2"/>
    <mergeCell ref="AB2:AE2"/>
    <mergeCell ref="AF2:AI2"/>
    <mergeCell ref="AJ2:AM2"/>
    <mergeCell ref="AN2:AQ2"/>
    <mergeCell ref="V2:W2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="85" zoomScaleNormal="85" zoomScalePageLayoutView="0" workbookViewId="0" topLeftCell="A1">
      <selection activeCell="D8" sqref="D8"/>
    </sheetView>
  </sheetViews>
  <sheetFormatPr defaultColWidth="9.7109375" defaultRowHeight="14.25"/>
  <cols>
    <col min="1" max="1" width="14.28125" style="0" customWidth="1"/>
    <col min="2" max="2" width="22.00390625" style="0" customWidth="1"/>
    <col min="3" max="3" width="22.8515625" style="0" customWidth="1"/>
    <col min="4" max="5" width="12.140625" style="0" customWidth="1"/>
    <col min="6" max="6" width="12.57421875" style="0" customWidth="1"/>
    <col min="7" max="7" width="12.140625" style="0" customWidth="1"/>
    <col min="8" max="8" width="12.57421875" style="0" customWidth="1"/>
    <col min="9" max="9" width="12.140625" style="0" customWidth="1"/>
    <col min="10" max="12" width="9.7109375" style="0" customWidth="1"/>
  </cols>
  <sheetData>
    <row r="1" spans="1:9" ht="45" customHeight="1">
      <c r="A1" s="481" t="s">
        <v>433</v>
      </c>
      <c r="B1" s="481"/>
      <c r="C1" s="481"/>
      <c r="D1" s="481"/>
      <c r="E1" s="481"/>
      <c r="F1" s="481"/>
      <c r="G1" s="481"/>
      <c r="H1" s="481"/>
      <c r="I1" s="481"/>
    </row>
    <row r="2" spans="1:11" ht="14.25">
      <c r="A2" s="44"/>
      <c r="B2" s="44"/>
      <c r="C2" s="44"/>
      <c r="D2" s="44"/>
      <c r="E2" s="44"/>
      <c r="F2" s="45"/>
      <c r="G2" s="45"/>
      <c r="H2" s="482"/>
      <c r="I2" s="482"/>
      <c r="J2" s="1"/>
      <c r="K2" s="1"/>
    </row>
    <row r="3" spans="1:11" ht="45.75" customHeight="1">
      <c r="A3" s="483"/>
      <c r="B3" s="302" t="s">
        <v>9</v>
      </c>
      <c r="C3" s="286" t="s">
        <v>10</v>
      </c>
      <c r="D3" s="485" t="s">
        <v>34</v>
      </c>
      <c r="E3" s="486"/>
      <c r="F3" s="487" t="s">
        <v>39</v>
      </c>
      <c r="G3" s="488"/>
      <c r="H3" s="487" t="s">
        <v>56</v>
      </c>
      <c r="I3" s="488"/>
      <c r="J3" s="1"/>
      <c r="K3" s="1"/>
    </row>
    <row r="4" spans="1:11" ht="35.25" customHeight="1">
      <c r="A4" s="484"/>
      <c r="B4" s="288" t="s">
        <v>327</v>
      </c>
      <c r="C4" s="288" t="s">
        <v>327</v>
      </c>
      <c r="D4" s="300" t="s">
        <v>341</v>
      </c>
      <c r="E4" s="288" t="s">
        <v>327</v>
      </c>
      <c r="F4" s="300" t="s">
        <v>341</v>
      </c>
      <c r="G4" s="288" t="s">
        <v>327</v>
      </c>
      <c r="H4" s="300" t="s">
        <v>341</v>
      </c>
      <c r="I4" s="288" t="s">
        <v>327</v>
      </c>
      <c r="J4" s="1"/>
      <c r="K4" s="1"/>
    </row>
    <row r="5" spans="1:11" ht="31.5" customHeight="1">
      <c r="A5" s="403" t="s">
        <v>436</v>
      </c>
      <c r="B5" s="246" t="s">
        <v>437</v>
      </c>
      <c r="C5" s="246" t="s">
        <v>437</v>
      </c>
      <c r="D5" s="252" t="s">
        <v>437</v>
      </c>
      <c r="E5" s="246" t="s">
        <v>437</v>
      </c>
      <c r="F5" s="252" t="s">
        <v>437</v>
      </c>
      <c r="G5" s="252" t="s">
        <v>437</v>
      </c>
      <c r="H5" s="252" t="s">
        <v>437</v>
      </c>
      <c r="I5" s="274" t="s">
        <v>437</v>
      </c>
      <c r="J5" s="1"/>
      <c r="K5" s="1"/>
    </row>
    <row r="6" spans="1:11" ht="31.5" customHeight="1">
      <c r="A6" s="343" t="s">
        <v>303</v>
      </c>
      <c r="B6" s="246">
        <v>6.5</v>
      </c>
      <c r="C6" s="251">
        <v>3.6</v>
      </c>
      <c r="D6" s="253">
        <v>594.64</v>
      </c>
      <c r="E6" s="251">
        <v>10.3</v>
      </c>
      <c r="F6" s="404">
        <v>168.9</v>
      </c>
      <c r="G6" s="404">
        <v>10.3</v>
      </c>
      <c r="H6" s="405">
        <v>106</v>
      </c>
      <c r="I6" s="185">
        <v>3.1</v>
      </c>
      <c r="J6" s="1"/>
      <c r="K6" s="1"/>
    </row>
    <row r="7" spans="1:11" ht="31.5" customHeight="1">
      <c r="A7" s="62" t="s">
        <v>35</v>
      </c>
      <c r="B7" s="247">
        <f>'省2'!D10</f>
        <v>7.2</v>
      </c>
      <c r="C7" s="247">
        <f>'省2'!L10</f>
        <v>11.3</v>
      </c>
      <c r="D7" s="254">
        <f>'国内贸易、旅游'!C5</f>
        <v>495.0186769908201</v>
      </c>
      <c r="E7" s="247">
        <f>'国内贸易、旅游'!D5</f>
        <v>9</v>
      </c>
      <c r="F7" s="254">
        <f>'财政金融'!C5</f>
        <v>151.928</v>
      </c>
      <c r="G7" s="256">
        <f>'财政金融'!D5</f>
        <v>10</v>
      </c>
      <c r="H7" s="254">
        <f>'财政金融'!C8</f>
        <v>67.0417</v>
      </c>
      <c r="I7" s="273">
        <f>'财政金融'!D8</f>
        <v>-8.4</v>
      </c>
      <c r="J7" s="1"/>
      <c r="K7" s="1"/>
    </row>
    <row r="8" spans="1:11" s="7" customFormat="1" ht="31.5" customHeight="1">
      <c r="A8" s="61" t="s">
        <v>211</v>
      </c>
      <c r="B8" s="248">
        <v>9</v>
      </c>
      <c r="C8" s="248">
        <v>13.6</v>
      </c>
      <c r="D8" s="252" t="s">
        <v>437</v>
      </c>
      <c r="E8" s="248">
        <v>11.5</v>
      </c>
      <c r="F8" s="253">
        <v>205.78</v>
      </c>
      <c r="G8" s="250">
        <v>22.1</v>
      </c>
      <c r="H8" s="253">
        <v>105.84</v>
      </c>
      <c r="I8" s="198">
        <v>7</v>
      </c>
      <c r="J8" s="58"/>
      <c r="K8" s="58"/>
    </row>
    <row r="9" spans="1:11" ht="31.5" customHeight="1">
      <c r="A9" s="60" t="s">
        <v>36</v>
      </c>
      <c r="B9" s="249">
        <v>8.2</v>
      </c>
      <c r="C9" s="249">
        <v>7.733</v>
      </c>
      <c r="D9" s="252" t="s">
        <v>437</v>
      </c>
      <c r="E9" s="249">
        <v>12.6</v>
      </c>
      <c r="F9" s="255">
        <v>261.856</v>
      </c>
      <c r="G9" s="249">
        <v>12.2</v>
      </c>
      <c r="H9" s="255" t="s">
        <v>437</v>
      </c>
      <c r="I9" s="303" t="s">
        <v>437</v>
      </c>
      <c r="J9" s="1"/>
      <c r="K9" s="1"/>
    </row>
    <row r="10" spans="1:11" ht="17.25">
      <c r="A10" s="48"/>
      <c r="B10" s="48"/>
      <c r="C10" s="48"/>
      <c r="D10" s="48"/>
      <c r="E10" s="48"/>
      <c r="F10" s="46"/>
      <c r="H10" s="46"/>
      <c r="J10" s="1"/>
      <c r="K10" s="1"/>
    </row>
  </sheetData>
  <sheetProtection/>
  <mergeCells count="6">
    <mergeCell ref="A1:I1"/>
    <mergeCell ref="H2:I2"/>
    <mergeCell ref="A3:A4"/>
    <mergeCell ref="D3:E3"/>
    <mergeCell ref="F3:G3"/>
    <mergeCell ref="H3:I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3"/>
  <sheetViews>
    <sheetView zoomScalePageLayoutView="0" workbookViewId="0" topLeftCell="A1">
      <selection activeCell="G10" sqref="G10"/>
    </sheetView>
  </sheetViews>
  <sheetFormatPr defaultColWidth="9.140625" defaultRowHeight="14.25"/>
  <cols>
    <col min="1" max="1" width="35.140625" style="140" customWidth="1"/>
    <col min="2" max="2" width="13.00390625" style="160" customWidth="1"/>
    <col min="3" max="3" width="19.421875" style="160" customWidth="1"/>
    <col min="4" max="4" width="16.8515625" style="160" customWidth="1"/>
    <col min="5" max="150" width="10.28125" style="140" customWidth="1"/>
    <col min="151" max="16384" width="9.140625" style="140" customWidth="1"/>
  </cols>
  <sheetData>
    <row r="1" spans="1:4" ht="21.75" customHeight="1">
      <c r="A1" s="407" t="s">
        <v>358</v>
      </c>
      <c r="B1" s="407"/>
      <c r="C1" s="407"/>
      <c r="D1" s="407"/>
    </row>
    <row r="2" spans="1:4" ht="0.75" customHeight="1">
      <c r="A2" s="141"/>
      <c r="B2" s="141"/>
      <c r="C2" s="141"/>
      <c r="D2" s="141"/>
    </row>
    <row r="3" spans="1:4" s="145" customFormat="1" ht="27.75" customHeight="1">
      <c r="A3" s="142" t="s">
        <v>215</v>
      </c>
      <c r="B3" s="143" t="s">
        <v>216</v>
      </c>
      <c r="C3" s="144" t="s">
        <v>310</v>
      </c>
      <c r="D3" s="167" t="s">
        <v>257</v>
      </c>
    </row>
    <row r="4" spans="1:4" s="145" customFormat="1" ht="20.25" customHeight="1">
      <c r="A4" s="146" t="s">
        <v>217</v>
      </c>
      <c r="B4" s="147" t="s">
        <v>103</v>
      </c>
      <c r="C4" s="409" t="s">
        <v>335</v>
      </c>
      <c r="D4" s="410"/>
    </row>
    <row r="5" spans="1:4" s="145" customFormat="1" ht="20.25" customHeight="1">
      <c r="A5" s="146" t="s">
        <v>219</v>
      </c>
      <c r="B5" s="147" t="s">
        <v>103</v>
      </c>
      <c r="C5" s="411"/>
      <c r="D5" s="412"/>
    </row>
    <row r="6" spans="1:4" s="145" customFormat="1" ht="20.25" customHeight="1">
      <c r="A6" s="146" t="s">
        <v>220</v>
      </c>
      <c r="B6" s="147" t="s">
        <v>103</v>
      </c>
      <c r="C6" s="411"/>
      <c r="D6" s="412"/>
    </row>
    <row r="7" spans="1:4" s="145" customFormat="1" ht="20.25" customHeight="1">
      <c r="A7" s="146" t="s">
        <v>221</v>
      </c>
      <c r="B7" s="147" t="s">
        <v>103</v>
      </c>
      <c r="C7" s="413"/>
      <c r="D7" s="414"/>
    </row>
    <row r="8" spans="1:4" s="145" customFormat="1" ht="20.25" customHeight="1">
      <c r="A8" s="148" t="s">
        <v>222</v>
      </c>
      <c r="B8" s="147" t="s">
        <v>103</v>
      </c>
      <c r="C8" s="149">
        <f>'[3]Sheet2'!$C$6/10000</f>
        <v>151.928</v>
      </c>
      <c r="D8" s="150">
        <f>'[3]Sheet2'!$E$6</f>
        <v>10.045864515699108</v>
      </c>
    </row>
    <row r="9" spans="1:4" s="145" customFormat="1" ht="20.25" customHeight="1">
      <c r="A9" s="264" t="s">
        <v>301</v>
      </c>
      <c r="B9" s="147" t="s">
        <v>103</v>
      </c>
      <c r="C9" s="149">
        <f>'[3]Sheet2'!$C$9/10000</f>
        <v>67.0417</v>
      </c>
      <c r="D9" s="150">
        <f>'[3]Sheet2'!$E$9</f>
        <v>-8.430616506929676</v>
      </c>
    </row>
    <row r="10" spans="1:4" s="145" customFormat="1" ht="20.25" customHeight="1">
      <c r="A10" s="162" t="s">
        <v>253</v>
      </c>
      <c r="B10" s="147" t="s">
        <v>103</v>
      </c>
      <c r="C10" s="149">
        <f>'[3]Sheet2'!$C$12/10000</f>
        <v>197.0862</v>
      </c>
      <c r="D10" s="150">
        <f>'[3]Sheet2'!$E$12</f>
        <v>10.16605999356062</v>
      </c>
    </row>
    <row r="11" spans="1:4" s="145" customFormat="1" ht="20.25" customHeight="1">
      <c r="A11" s="148" t="s">
        <v>143</v>
      </c>
      <c r="B11" s="147" t="s">
        <v>223</v>
      </c>
      <c r="C11" s="149">
        <v>58.27</v>
      </c>
      <c r="D11" s="150">
        <v>9.3</v>
      </c>
    </row>
    <row r="12" spans="1:4" s="145" customFormat="1" ht="20.25" customHeight="1">
      <c r="A12" s="148" t="s">
        <v>224</v>
      </c>
      <c r="B12" s="147" t="s">
        <v>223</v>
      </c>
      <c r="C12" s="149">
        <v>32.71</v>
      </c>
      <c r="D12" s="150">
        <v>7.7</v>
      </c>
    </row>
    <row r="13" spans="1:4" s="145" customFormat="1" ht="20.25" customHeight="1">
      <c r="A13" s="148" t="s">
        <v>225</v>
      </c>
      <c r="B13" s="147" t="s">
        <v>103</v>
      </c>
      <c r="C13" s="149" t="s">
        <v>218</v>
      </c>
      <c r="D13" s="150">
        <f>'规模工业生产主要分类'!B4</f>
        <v>7.2</v>
      </c>
    </row>
    <row r="14" spans="1:7" s="145" customFormat="1" ht="20.25" customHeight="1">
      <c r="A14" s="151" t="s">
        <v>10</v>
      </c>
      <c r="B14" s="147" t="s">
        <v>103</v>
      </c>
      <c r="C14" s="152">
        <f>'[6]T020447_1'!$C$6/10000</f>
        <v>573.1688</v>
      </c>
      <c r="D14" s="153">
        <f>'[6]T020447_1'!$E$6</f>
        <v>11.3</v>
      </c>
      <c r="G14" s="284" t="s">
        <v>336</v>
      </c>
    </row>
    <row r="15" spans="1:4" s="145" customFormat="1" ht="20.25" customHeight="1">
      <c r="A15" s="151" t="s">
        <v>226</v>
      </c>
      <c r="B15" s="147" t="s">
        <v>103</v>
      </c>
      <c r="C15" s="152">
        <f>'[6]T020447_1'!$C$20/10000</f>
        <v>190.7872</v>
      </c>
      <c r="D15" s="153">
        <f>'[6]T020447_1'!$E$20</f>
        <v>23.1</v>
      </c>
    </row>
    <row r="16" spans="1:4" s="145" customFormat="1" ht="20.25" customHeight="1">
      <c r="A16" s="151" t="s">
        <v>227</v>
      </c>
      <c r="B16" s="147" t="s">
        <v>103</v>
      </c>
      <c r="C16" s="152">
        <f>'[6]T020447_2'!$C$14/10000</f>
        <v>55.0113</v>
      </c>
      <c r="D16" s="153">
        <f>'[6]T020447_2'!$E$14</f>
        <v>20.7</v>
      </c>
    </row>
    <row r="17" spans="1:4" s="145" customFormat="1" ht="20.25" customHeight="1">
      <c r="A17" s="151" t="s">
        <v>228</v>
      </c>
      <c r="B17" s="147" t="s">
        <v>99</v>
      </c>
      <c r="C17" s="152">
        <f>'[10]1、X40034_2018年5月'!$D$8/10000</f>
        <v>150.9574</v>
      </c>
      <c r="D17" s="153">
        <f>'[10]1、X40034_2018年5月'!$F$8</f>
        <v>-4.87</v>
      </c>
    </row>
    <row r="18" spans="1:4" s="145" customFormat="1" ht="20.25" customHeight="1">
      <c r="A18" s="151" t="s">
        <v>229</v>
      </c>
      <c r="B18" s="147" t="s">
        <v>103</v>
      </c>
      <c r="C18" s="152">
        <f>'[10]1、X40034_2018年5月'!$D$10/10000</f>
        <v>91.1577</v>
      </c>
      <c r="D18" s="153">
        <f>'[10]1、X40034_2018年5月'!$F$10</f>
        <v>20.43</v>
      </c>
    </row>
    <row r="19" spans="1:4" s="145" customFormat="1" ht="20.25" customHeight="1">
      <c r="A19" s="154" t="s">
        <v>11</v>
      </c>
      <c r="B19" s="147" t="s">
        <v>103</v>
      </c>
      <c r="C19" s="152">
        <f>'[5]Sheet1'!$B$21/10000</f>
        <v>495.0186769908201</v>
      </c>
      <c r="D19" s="153">
        <f>'[5]Sheet1'!$D$21</f>
        <v>8.99884681167065</v>
      </c>
    </row>
    <row r="20" spans="1:4" s="145" customFormat="1" ht="20.25" customHeight="1">
      <c r="A20" s="163" t="s">
        <v>254</v>
      </c>
      <c r="B20" s="263" t="s">
        <v>300</v>
      </c>
      <c r="C20" s="155">
        <f>'[7]海关3'!$G$7/10000</f>
        <v>84.10768656</v>
      </c>
      <c r="D20" s="153">
        <f>'[7]海关3'!$H$7</f>
        <v>132.5744</v>
      </c>
    </row>
    <row r="21" spans="1:4" s="145" customFormat="1" ht="20.25" customHeight="1">
      <c r="A21" s="163" t="s">
        <v>255</v>
      </c>
      <c r="B21" s="263" t="s">
        <v>300</v>
      </c>
      <c r="C21" s="155">
        <f>'[7]海关3'!$M$7/10000</f>
        <v>45.6887254</v>
      </c>
      <c r="D21" s="153">
        <f>'[7]海关3'!$N$7</f>
        <v>91.346</v>
      </c>
    </row>
    <row r="22" spans="1:4" s="145" customFormat="1" ht="20.25" customHeight="1">
      <c r="A22" s="163" t="s">
        <v>256</v>
      </c>
      <c r="B22" s="263" t="s">
        <v>300</v>
      </c>
      <c r="C22" s="155">
        <f>'[7]海关3'!$S$7/10000</f>
        <v>38.41896116</v>
      </c>
      <c r="D22" s="153">
        <f>'[7]海关3'!$T$7</f>
        <v>212.6992</v>
      </c>
    </row>
    <row r="23" spans="1:4" s="145" customFormat="1" ht="20.25" customHeight="1">
      <c r="A23" s="151" t="s">
        <v>230</v>
      </c>
      <c r="B23" s="147" t="s">
        <v>103</v>
      </c>
      <c r="C23" s="155">
        <v>237.31</v>
      </c>
      <c r="D23" s="153">
        <v>16.06671231536731</v>
      </c>
    </row>
    <row r="24" spans="1:4" s="145" customFormat="1" ht="20.25" customHeight="1">
      <c r="A24" s="151" t="s">
        <v>231</v>
      </c>
      <c r="B24" s="147" t="s">
        <v>232</v>
      </c>
      <c r="C24" s="155">
        <v>2.58</v>
      </c>
      <c r="D24" s="153">
        <v>25.1</v>
      </c>
    </row>
    <row r="25" spans="1:4" s="145" customFormat="1" ht="20.25" customHeight="1">
      <c r="A25" s="151" t="s">
        <v>233</v>
      </c>
      <c r="B25" s="147" t="s">
        <v>103</v>
      </c>
      <c r="C25" s="152">
        <f>'[4]Sheet1'!$C$6/10000</f>
        <v>2619.1482522799997</v>
      </c>
      <c r="D25" s="153">
        <f>'[4]Sheet1'!$F$6</f>
        <v>10.252913154630484</v>
      </c>
    </row>
    <row r="26" spans="1:4" s="145" customFormat="1" ht="20.25" customHeight="1">
      <c r="A26" s="151" t="s">
        <v>234</v>
      </c>
      <c r="B26" s="147" t="s">
        <v>103</v>
      </c>
      <c r="C26" s="152">
        <f>'[4]Sheet1'!$C$7/10000</f>
        <v>1523.8792422662</v>
      </c>
      <c r="D26" s="153">
        <f>'[4]Sheet1'!$F$7</f>
        <v>11.224118643193659</v>
      </c>
    </row>
    <row r="27" spans="1:4" s="145" customFormat="1" ht="20.25" customHeight="1">
      <c r="A27" s="151" t="s">
        <v>235</v>
      </c>
      <c r="B27" s="147" t="s">
        <v>103</v>
      </c>
      <c r="C27" s="152">
        <f>'[4]Sheet1'!$C$11/10000</f>
        <v>1449.0394539758001</v>
      </c>
      <c r="D27" s="153">
        <f>'[4]Sheet1'!$F$11</f>
        <v>26.196418340431737</v>
      </c>
    </row>
    <row r="28" spans="1:4" s="145" customFormat="1" ht="20.25" customHeight="1">
      <c r="A28" s="151" t="s">
        <v>236</v>
      </c>
      <c r="B28" s="147" t="s">
        <v>237</v>
      </c>
      <c r="C28" s="156">
        <v>101.1</v>
      </c>
      <c r="D28" s="150" t="s">
        <v>212</v>
      </c>
    </row>
    <row r="29" spans="1:4" s="145" customFormat="1" ht="20.25" customHeight="1">
      <c r="A29" s="151" t="s">
        <v>238</v>
      </c>
      <c r="B29" s="147" t="s">
        <v>239</v>
      </c>
      <c r="C29" s="415" t="s">
        <v>334</v>
      </c>
      <c r="D29" s="416"/>
    </row>
    <row r="30" spans="1:4" s="145" customFormat="1" ht="20.25" customHeight="1">
      <c r="A30" s="154" t="s">
        <v>240</v>
      </c>
      <c r="B30" s="147" t="s">
        <v>239</v>
      </c>
      <c r="C30" s="417"/>
      <c r="D30" s="418"/>
    </row>
    <row r="31" spans="1:4" s="145" customFormat="1" ht="20.25" customHeight="1" thickBot="1">
      <c r="A31" s="157" t="s">
        <v>241</v>
      </c>
      <c r="B31" s="158" t="s">
        <v>239</v>
      </c>
      <c r="C31" s="419"/>
      <c r="D31" s="420"/>
    </row>
    <row r="32" spans="1:4" ht="21" customHeight="1">
      <c r="A32" s="408"/>
      <c r="B32" s="408"/>
      <c r="C32" s="408"/>
      <c r="D32" s="408"/>
    </row>
    <row r="33" spans="1:150" s="160" customFormat="1" ht="14.25">
      <c r="A33" s="15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</row>
  </sheetData>
  <sheetProtection/>
  <mergeCells count="4">
    <mergeCell ref="A1:D1"/>
    <mergeCell ref="A32:D32"/>
    <mergeCell ref="C4:D7"/>
    <mergeCell ref="C29:D3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6" sqref="B6"/>
    </sheetView>
  </sheetViews>
  <sheetFormatPr defaultColWidth="9.140625" defaultRowHeight="14.25"/>
  <cols>
    <col min="1" max="1" width="45.421875" style="0" customWidth="1"/>
    <col min="2" max="2" width="18.140625" style="0" customWidth="1"/>
    <col min="3" max="3" width="11.57421875" style="0" customWidth="1"/>
    <col min="4" max="4" width="7.8515625" style="11" customWidth="1"/>
  </cols>
  <sheetData>
    <row r="1" spans="1:4" ht="25.5">
      <c r="A1" s="421" t="s">
        <v>66</v>
      </c>
      <c r="B1" s="421"/>
      <c r="C1" s="50"/>
      <c r="D1" s="50"/>
    </row>
    <row r="2" spans="1:4" ht="14.25">
      <c r="A2" s="3"/>
      <c r="B2" s="3"/>
      <c r="D2"/>
    </row>
    <row r="3" spans="1:2" ht="24" customHeight="1">
      <c r="A3" s="126" t="s">
        <v>170</v>
      </c>
      <c r="B3" s="278" t="s">
        <v>324</v>
      </c>
    </row>
    <row r="4" spans="1:2" ht="24" customHeight="1">
      <c r="A4" s="135" t="s">
        <v>176</v>
      </c>
      <c r="B4" s="175">
        <f>'[1]Sheet1'!$G$22</f>
        <v>7.2</v>
      </c>
    </row>
    <row r="5" spans="1:2" ht="24" customHeight="1">
      <c r="A5" s="88" t="s">
        <v>177</v>
      </c>
      <c r="B5" s="176" t="s">
        <v>242</v>
      </c>
    </row>
    <row r="6" spans="1:2" ht="24" customHeight="1">
      <c r="A6" s="88" t="s">
        <v>198</v>
      </c>
      <c r="B6" s="176" t="s">
        <v>242</v>
      </c>
    </row>
    <row r="7" spans="1:2" ht="24" customHeight="1">
      <c r="A7" s="88" t="s">
        <v>178</v>
      </c>
      <c r="B7" s="176">
        <f>'[1]Sheet1'!$G$25</f>
        <v>13.5</v>
      </c>
    </row>
    <row r="8" spans="1:2" ht="24" customHeight="1">
      <c r="A8" s="88" t="s">
        <v>199</v>
      </c>
      <c r="B8" s="176">
        <f>'[1]Sheet1'!$G$26</f>
        <v>8.6</v>
      </c>
    </row>
    <row r="9" spans="1:2" ht="24" customHeight="1">
      <c r="A9" s="88" t="s">
        <v>200</v>
      </c>
      <c r="B9" s="176">
        <f>'[1]Sheet1'!$G$27</f>
        <v>-7.5</v>
      </c>
    </row>
    <row r="10" spans="1:2" ht="24" customHeight="1">
      <c r="A10" s="88" t="s">
        <v>201</v>
      </c>
      <c r="B10" s="176">
        <f>'[1]Sheet1'!$G$28</f>
        <v>-6.419999999999999</v>
      </c>
    </row>
    <row r="11" spans="1:2" ht="24" customHeight="1">
      <c r="A11" s="88" t="s">
        <v>202</v>
      </c>
      <c r="B11" s="176">
        <f>'[1]Sheet1'!$G$29</f>
        <v>9.7</v>
      </c>
    </row>
    <row r="12" spans="1:2" ht="24" customHeight="1">
      <c r="A12" s="88" t="s">
        <v>203</v>
      </c>
      <c r="B12" s="176">
        <f>'[1]Sheet1'!$G$30</f>
        <v>3.2</v>
      </c>
    </row>
    <row r="13" spans="1:2" ht="24" customHeight="1">
      <c r="A13" s="88" t="s">
        <v>179</v>
      </c>
      <c r="B13" s="176">
        <f>'[1]Sheet1'!$G$31</f>
        <v>12.5</v>
      </c>
    </row>
    <row r="14" spans="1:2" ht="24" customHeight="1">
      <c r="A14" s="88" t="s">
        <v>204</v>
      </c>
      <c r="B14" s="176">
        <f>'[1]Sheet1'!$G$32</f>
        <v>5.1</v>
      </c>
    </row>
    <row r="15" spans="1:2" ht="24" customHeight="1">
      <c r="A15" s="88" t="s">
        <v>180</v>
      </c>
      <c r="B15" s="176">
        <f>'[1]Sheet1'!$G$33</f>
        <v>14.1</v>
      </c>
    </row>
    <row r="16" spans="1:2" ht="24" customHeight="1">
      <c r="A16" s="88" t="s">
        <v>205</v>
      </c>
      <c r="B16" s="176">
        <f>'[1]Sheet1'!$G$34</f>
        <v>4.8</v>
      </c>
    </row>
    <row r="17" spans="1:2" ht="24" customHeight="1">
      <c r="A17" s="88" t="s">
        <v>181</v>
      </c>
      <c r="B17" s="176">
        <f>'[1]Sheet1'!$G$35</f>
        <v>2.6</v>
      </c>
    </row>
    <row r="18" spans="1:2" ht="24" customHeight="1">
      <c r="A18" s="74" t="s">
        <v>182</v>
      </c>
      <c r="B18" s="177">
        <f>'[1]Sheet1'!$G$36</f>
        <v>13.1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4" sqref="B4:B14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422" t="s">
        <v>49</v>
      </c>
      <c r="B1" s="422"/>
    </row>
    <row r="2" spans="1:2" s="16" customFormat="1" ht="20.25">
      <c r="A2" s="24"/>
      <c r="B2" s="81"/>
    </row>
    <row r="3" spans="1:2" s="47" customFormat="1" ht="29.25" customHeight="1">
      <c r="A3" s="127" t="s">
        <v>171</v>
      </c>
      <c r="B3" s="63" t="s">
        <v>325</v>
      </c>
    </row>
    <row r="4" spans="1:2" s="18" customFormat="1" ht="29.25" customHeight="1">
      <c r="A4" s="287" t="s">
        <v>337</v>
      </c>
      <c r="B4" s="176">
        <f>'[1]Sheet1'!G40</f>
        <v>7.8</v>
      </c>
    </row>
    <row r="5" spans="1:2" s="13" customFormat="1" ht="29.25" customHeight="1">
      <c r="A5" s="61" t="s">
        <v>40</v>
      </c>
      <c r="B5" s="176">
        <f>'[1]Sheet1'!G41</f>
        <v>13.5</v>
      </c>
    </row>
    <row r="6" spans="1:2" s="13" customFormat="1" ht="29.25" customHeight="1">
      <c r="A6" s="61" t="s">
        <v>41</v>
      </c>
      <c r="B6" s="176">
        <f>'[1]Sheet1'!G42</f>
        <v>-4.5</v>
      </c>
    </row>
    <row r="7" spans="1:2" s="13" customFormat="1" ht="29.25" customHeight="1">
      <c r="A7" s="61" t="s">
        <v>42</v>
      </c>
      <c r="B7" s="176">
        <f>'[1]Sheet1'!G43</f>
        <v>16.5</v>
      </c>
    </row>
    <row r="8" spans="1:2" s="13" customFormat="1" ht="29.25" customHeight="1">
      <c r="A8" s="61" t="s">
        <v>43</v>
      </c>
      <c r="B8" s="176">
        <f>'[1]Sheet1'!G44</f>
        <v>6.1</v>
      </c>
    </row>
    <row r="9" spans="1:2" s="13" customFormat="1" ht="29.25" customHeight="1">
      <c r="A9" s="61" t="s">
        <v>44</v>
      </c>
      <c r="B9" s="176">
        <f>'[1]Sheet1'!G45</f>
        <v>-2.6</v>
      </c>
    </row>
    <row r="10" spans="1:2" s="17" customFormat="1" ht="29.25" customHeight="1">
      <c r="A10" s="64" t="s">
        <v>45</v>
      </c>
      <c r="B10" s="176">
        <f>'[1]Sheet1'!G46</f>
        <v>5.1</v>
      </c>
    </row>
    <row r="11" spans="1:2" s="17" customFormat="1" ht="29.25" customHeight="1">
      <c r="A11" s="64" t="s">
        <v>46</v>
      </c>
      <c r="B11" s="176">
        <f>'[1]Sheet1'!G47</f>
        <v>4.5</v>
      </c>
    </row>
    <row r="12" spans="1:2" s="17" customFormat="1" ht="29.25" customHeight="1">
      <c r="A12" s="64" t="s">
        <v>47</v>
      </c>
      <c r="B12" s="176">
        <f>'[1]Sheet1'!G48</f>
        <v>11.5</v>
      </c>
    </row>
    <row r="13" spans="1:2" s="17" customFormat="1" ht="29.25" customHeight="1">
      <c r="A13" s="64" t="s">
        <v>48</v>
      </c>
      <c r="B13" s="176">
        <f>'[1]Sheet1'!G49</f>
        <v>11.6</v>
      </c>
    </row>
    <row r="14" spans="1:2" s="17" customFormat="1" ht="29.25" customHeight="1">
      <c r="A14" s="65" t="s">
        <v>38</v>
      </c>
      <c r="B14" s="177">
        <f>'[1]Sheet1'!G50</f>
        <v>-1.7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7" sqref="F7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423" t="s">
        <v>58</v>
      </c>
      <c r="B1" s="424"/>
    </row>
    <row r="2" spans="1:2" ht="20.25">
      <c r="A2" s="25"/>
      <c r="B2" s="82"/>
    </row>
    <row r="3" spans="1:2" s="13" customFormat="1" ht="30.75" customHeight="1">
      <c r="A3" s="126" t="s">
        <v>172</v>
      </c>
      <c r="B3" s="277" t="s">
        <v>326</v>
      </c>
    </row>
    <row r="4" spans="1:3" ht="33.75" customHeight="1">
      <c r="A4" s="66" t="s">
        <v>152</v>
      </c>
      <c r="B4" s="175">
        <f>'[1]Sheet1'!G58</f>
        <v>8.9</v>
      </c>
      <c r="C4" s="1"/>
    </row>
    <row r="5" spans="1:3" ht="33.75" customHeight="1">
      <c r="A5" s="178" t="s">
        <v>59</v>
      </c>
      <c r="B5" s="176">
        <f>'[1]Sheet1'!G59</f>
        <v>5.9</v>
      </c>
      <c r="C5" s="1"/>
    </row>
    <row r="6" spans="1:3" ht="33.75" customHeight="1">
      <c r="A6" s="67" t="s">
        <v>60</v>
      </c>
      <c r="B6" s="176">
        <f>'[1]Sheet1'!G60</f>
        <v>10.8</v>
      </c>
      <c r="C6" s="1"/>
    </row>
    <row r="7" spans="1:3" ht="33.75" customHeight="1">
      <c r="A7" s="67" t="s">
        <v>61</v>
      </c>
      <c r="B7" s="176">
        <f>'[1]Sheet1'!G61</f>
        <v>6.5</v>
      </c>
      <c r="C7" s="1"/>
    </row>
    <row r="8" spans="1:3" ht="33.75" customHeight="1">
      <c r="A8" s="67" t="s">
        <v>183</v>
      </c>
      <c r="B8" s="176">
        <f>'[1]Sheet1'!G62</f>
        <v>7.5</v>
      </c>
      <c r="C8" s="1"/>
    </row>
    <row r="9" spans="1:3" ht="33.75" customHeight="1">
      <c r="A9" s="67" t="s">
        <v>62</v>
      </c>
      <c r="B9" s="176">
        <f>'[1]Sheet1'!G63</f>
        <v>10.5</v>
      </c>
      <c r="C9" s="1"/>
    </row>
    <row r="10" spans="1:3" ht="33.75" customHeight="1">
      <c r="A10" s="67" t="s">
        <v>63</v>
      </c>
      <c r="B10" s="176">
        <f>'[1]Sheet1'!G64</f>
        <v>2.1</v>
      </c>
      <c r="C10" s="1"/>
    </row>
    <row r="11" spans="1:3" ht="33.75" customHeight="1">
      <c r="A11" s="67" t="s">
        <v>184</v>
      </c>
      <c r="B11" s="176">
        <f>'[1]Sheet1'!G65</f>
        <v>9.9</v>
      </c>
      <c r="C11" s="1"/>
    </row>
    <row r="12" spans="1:3" ht="33.75" customHeight="1">
      <c r="A12" s="67" t="s">
        <v>64</v>
      </c>
      <c r="B12" s="176">
        <f>'[1]Sheet1'!G66</f>
        <v>7.9</v>
      </c>
      <c r="C12" s="1"/>
    </row>
    <row r="13" spans="1:3" ht="33.75" customHeight="1">
      <c r="A13" s="67" t="s">
        <v>65</v>
      </c>
      <c r="B13" s="176">
        <f>'[1]Sheet1'!G67</f>
        <v>10.1</v>
      </c>
      <c r="C13" s="1"/>
    </row>
    <row r="14" spans="1:2" ht="33.75" customHeight="1">
      <c r="A14" s="67" t="s">
        <v>153</v>
      </c>
      <c r="B14" s="177">
        <f>'[1]Sheet1'!G68</f>
        <v>9.5</v>
      </c>
    </row>
    <row r="15" spans="1:2" s="26" customFormat="1" ht="11.25">
      <c r="A15" s="425"/>
      <c r="B15" s="425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23.421875" style="20" customWidth="1"/>
    <col min="2" max="2" width="11.421875" style="20" bestFit="1" customWidth="1"/>
    <col min="3" max="3" width="12.8515625" style="20" customWidth="1"/>
    <col min="4" max="4" width="17.28125" style="20" customWidth="1"/>
    <col min="5" max="5" width="11.140625" style="20" customWidth="1"/>
    <col min="6" max="6" width="11.140625" style="20" bestFit="1" customWidth="1"/>
    <col min="7" max="16384" width="9.00390625" style="20" customWidth="1"/>
  </cols>
  <sheetData>
    <row r="1" spans="1:6" ht="25.5" customHeight="1">
      <c r="A1" s="429" t="s">
        <v>142</v>
      </c>
      <c r="B1" s="429"/>
      <c r="C1" s="429"/>
      <c r="D1" s="429"/>
      <c r="E1" s="429"/>
      <c r="F1" s="429"/>
    </row>
    <row r="2" spans="1:6" ht="14.25">
      <c r="A2" s="57"/>
      <c r="B2" s="57"/>
      <c r="C2" s="57"/>
      <c r="D2" s="435"/>
      <c r="E2" s="436"/>
      <c r="F2" s="57"/>
    </row>
    <row r="3" spans="1:6" s="21" customFormat="1" ht="28.5" customHeight="1">
      <c r="A3" s="430"/>
      <c r="B3" s="431" t="s">
        <v>143</v>
      </c>
      <c r="C3" s="432"/>
      <c r="D3" s="433" t="s">
        <v>252</v>
      </c>
      <c r="E3" s="434"/>
      <c r="F3" s="83"/>
    </row>
    <row r="4" spans="1:6" s="41" customFormat="1" ht="30" customHeight="1">
      <c r="A4" s="430"/>
      <c r="B4" s="289" t="s">
        <v>338</v>
      </c>
      <c r="C4" s="289" t="s">
        <v>327</v>
      </c>
      <c r="D4" s="289" t="s">
        <v>339</v>
      </c>
      <c r="E4" s="289" t="s">
        <v>327</v>
      </c>
      <c r="F4" s="83"/>
    </row>
    <row r="5" spans="1:7" s="41" customFormat="1" ht="27.75" customHeight="1">
      <c r="A5" s="164" t="s">
        <v>110</v>
      </c>
      <c r="B5" s="179">
        <f>'[2]5'!B3</f>
        <v>582691.0265000002</v>
      </c>
      <c r="C5" s="180">
        <f>'[2]5'!D3</f>
        <v>9.264157597520377</v>
      </c>
      <c r="D5" s="397">
        <f>'[2]5'!E3</f>
        <v>327053.3004</v>
      </c>
      <c r="E5" s="180">
        <f>'[2]5'!G3</f>
        <v>7.710489614043843</v>
      </c>
      <c r="F5" s="84"/>
      <c r="G5" s="136"/>
    </row>
    <row r="6" spans="1:8" s="21" customFormat="1" ht="27.75" customHeight="1">
      <c r="A6" s="165" t="s">
        <v>67</v>
      </c>
      <c r="B6" s="181">
        <f>'[2]5'!B4</f>
        <v>30848.6892</v>
      </c>
      <c r="C6" s="182">
        <f>'[2]5'!D4</f>
        <v>28.987985418929814</v>
      </c>
      <c r="D6" s="395">
        <f>'[2]5'!E4</f>
        <v>30848.6892</v>
      </c>
      <c r="E6" s="182">
        <f>'[2]5'!G4</f>
        <v>28.987985418929814</v>
      </c>
      <c r="F6" s="68"/>
      <c r="H6" s="41"/>
    </row>
    <row r="7" spans="1:8" s="21" customFormat="1" ht="27.75" customHeight="1">
      <c r="A7" s="165" t="s">
        <v>154</v>
      </c>
      <c r="B7" s="181">
        <f>'[2]5'!B5</f>
        <v>277585.522</v>
      </c>
      <c r="C7" s="182">
        <f>'[2]5'!D5</f>
        <v>6.662180791070085</v>
      </c>
      <c r="D7" s="395">
        <f>'[2]5'!E5</f>
        <v>186011.5052</v>
      </c>
      <c r="E7" s="182">
        <f>'[2]5'!G5</f>
        <v>5.3944173831740585</v>
      </c>
      <c r="F7" s="68"/>
      <c r="H7" s="41"/>
    </row>
    <row r="8" spans="1:8" s="21" customFormat="1" ht="27.75" customHeight="1">
      <c r="A8" s="165" t="s">
        <v>0</v>
      </c>
      <c r="B8" s="181">
        <f>'[2]5'!B6</f>
        <v>13841.056</v>
      </c>
      <c r="C8" s="182">
        <f>'[2]5'!D6</f>
        <v>26.57788119141414</v>
      </c>
      <c r="D8" s="395">
        <f>'[2]5'!E6</f>
        <v>7809.5742</v>
      </c>
      <c r="E8" s="182">
        <f>'[2]5'!G6</f>
        <v>33.12529539318065</v>
      </c>
      <c r="F8" s="68"/>
      <c r="H8" s="41"/>
    </row>
    <row r="9" spans="1:8" s="21" customFormat="1" ht="27.75" customHeight="1">
      <c r="A9" s="165" t="s">
        <v>1</v>
      </c>
      <c r="B9" s="181">
        <f>'[2]5'!B7</f>
        <v>10615.5801</v>
      </c>
      <c r="C9" s="182">
        <f>'[2]5'!D7</f>
        <v>5.960346544763522</v>
      </c>
      <c r="D9" s="395">
        <f>'[2]5'!E7</f>
        <v>2411.7856</v>
      </c>
      <c r="E9" s="182">
        <f>'[2]5'!G7</f>
        <v>-11.058587251003212</v>
      </c>
      <c r="F9" s="68"/>
      <c r="H9" s="41"/>
    </row>
    <row r="10" spans="1:8" s="21" customFormat="1" ht="27.75" customHeight="1">
      <c r="A10" s="165" t="s">
        <v>2</v>
      </c>
      <c r="B10" s="181">
        <f>'[2]5'!B8</f>
        <v>41554.159</v>
      </c>
      <c r="C10" s="182">
        <f>'[2]5'!D8</f>
        <v>13.383072278225946</v>
      </c>
      <c r="D10" s="395">
        <f>'[2]5'!E8</f>
        <v>22334.8944</v>
      </c>
      <c r="E10" s="182">
        <f>'[2]5'!G8</f>
        <v>17.268647959812785</v>
      </c>
      <c r="F10" s="68"/>
      <c r="H10" s="41"/>
    </row>
    <row r="11" spans="1:8" s="21" customFormat="1" ht="27.75" customHeight="1">
      <c r="A11" s="165" t="s">
        <v>3</v>
      </c>
      <c r="B11" s="181">
        <f>'[2]5'!B9</f>
        <v>28232.628</v>
      </c>
      <c r="C11" s="182">
        <f>'[2]5'!D9</f>
        <v>12.307296351088544</v>
      </c>
      <c r="D11" s="395">
        <f>'[2]5'!E9</f>
        <v>8562.7578</v>
      </c>
      <c r="E11" s="182">
        <f>'[2]5'!G9</f>
        <v>9.660133616769823</v>
      </c>
      <c r="F11" s="68"/>
      <c r="H11" s="41"/>
    </row>
    <row r="12" spans="1:8" s="21" customFormat="1" ht="27.75" customHeight="1">
      <c r="A12" s="165" t="s">
        <v>4</v>
      </c>
      <c r="B12" s="181">
        <f>'[2]5'!B10</f>
        <v>35092.862</v>
      </c>
      <c r="C12" s="182">
        <f>'[2]5'!D10</f>
        <v>-8.062470713512754</v>
      </c>
      <c r="D12" s="395">
        <f>'[2]5'!E10</f>
        <v>8084.1755</v>
      </c>
      <c r="E12" s="182">
        <f>'[2]5'!G10</f>
        <v>-43.13721893284396</v>
      </c>
      <c r="F12" s="68"/>
      <c r="H12" s="41"/>
    </row>
    <row r="13" spans="1:8" s="21" customFormat="1" ht="27.75" customHeight="1">
      <c r="A13" s="165" t="s">
        <v>5</v>
      </c>
      <c r="B13" s="181">
        <f>'[2]5'!B11</f>
        <v>56897.9047</v>
      </c>
      <c r="C13" s="182">
        <f>'[2]5'!D11</f>
        <v>8.844887786487</v>
      </c>
      <c r="D13" s="395">
        <f>'[2]5'!E11</f>
        <v>21471.6238</v>
      </c>
      <c r="E13" s="182">
        <f>'[2]5'!G11</f>
        <v>3.3563791161465413</v>
      </c>
      <c r="F13" s="68"/>
      <c r="H13" s="41"/>
    </row>
    <row r="14" spans="1:8" s="21" customFormat="1" ht="27.75" customHeight="1">
      <c r="A14" s="165" t="s">
        <v>6</v>
      </c>
      <c r="B14" s="181">
        <f>'[2]5'!B12</f>
        <v>42377.844</v>
      </c>
      <c r="C14" s="182">
        <f>'[2]5'!D12</f>
        <v>15.891053858923353</v>
      </c>
      <c r="D14" s="395">
        <f>'[2]5'!E12</f>
        <v>14986.0744</v>
      </c>
      <c r="E14" s="182">
        <f>'[2]5'!G12</f>
        <v>23.15202332609035</v>
      </c>
      <c r="F14" s="68"/>
      <c r="H14" s="41"/>
    </row>
    <row r="15" spans="1:8" s="21" customFormat="1" ht="27.75" customHeight="1">
      <c r="A15" s="165" t="s">
        <v>7</v>
      </c>
      <c r="B15" s="181">
        <f>'[2]5'!B13</f>
        <v>39584.9055</v>
      </c>
      <c r="C15" s="182">
        <f>'[2]5'!D13</f>
        <v>16.91564624528279</v>
      </c>
      <c r="D15" s="395">
        <f>'[2]5'!E13</f>
        <v>22591.0261</v>
      </c>
      <c r="E15" s="182">
        <f>'[2]5'!G13</f>
        <v>20.035790294491367</v>
      </c>
      <c r="F15" s="68"/>
      <c r="H15" s="41"/>
    </row>
    <row r="16" spans="1:8" s="21" customFormat="1" ht="27.75" customHeight="1">
      <c r="A16" s="166" t="s">
        <v>8</v>
      </c>
      <c r="B16" s="183">
        <f>'[2]5'!B14</f>
        <v>6059.876</v>
      </c>
      <c r="C16" s="184">
        <f>'[2]5'!D14</f>
        <v>9.927629496399627</v>
      </c>
      <c r="D16" s="396">
        <f>'[2]5'!E14</f>
        <v>1941.1942</v>
      </c>
      <c r="E16" s="184">
        <f>'[2]5'!G14</f>
        <v>6.566367790993144</v>
      </c>
      <c r="F16" s="68"/>
      <c r="H16" s="41"/>
    </row>
    <row r="17" spans="1:6" ht="14.25">
      <c r="A17" s="426" t="s">
        <v>258</v>
      </c>
      <c r="B17" s="427"/>
      <c r="C17" s="427"/>
      <c r="D17" s="428"/>
      <c r="E17" s="428"/>
      <c r="F17" s="428"/>
    </row>
  </sheetData>
  <sheetProtection/>
  <mergeCells count="6">
    <mergeCell ref="A17:F17"/>
    <mergeCell ref="A1:F1"/>
    <mergeCell ref="A3:A4"/>
    <mergeCell ref="B3:C3"/>
    <mergeCell ref="D3:E3"/>
    <mergeCell ref="D2:E2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7" sqref="G7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4.421875" style="0" customWidth="1"/>
  </cols>
  <sheetData>
    <row r="1" spans="1:4" ht="25.5">
      <c r="A1" s="437" t="s">
        <v>14</v>
      </c>
      <c r="B1" s="437"/>
      <c r="C1" s="437"/>
      <c r="D1" s="437"/>
    </row>
    <row r="2" ht="14.25">
      <c r="D2" s="7"/>
    </row>
    <row r="3" spans="1:4" ht="32.25" customHeight="1">
      <c r="A3" s="128" t="s">
        <v>169</v>
      </c>
      <c r="B3" s="85" t="s">
        <v>96</v>
      </c>
      <c r="C3" s="290" t="s">
        <v>108</v>
      </c>
      <c r="D3" s="279" t="s">
        <v>327</v>
      </c>
    </row>
    <row r="4" spans="1:4" ht="29.25" customHeight="1">
      <c r="A4" s="69" t="s">
        <v>15</v>
      </c>
      <c r="B4" s="70" t="s">
        <v>16</v>
      </c>
      <c r="C4" s="346">
        <v>3923.64</v>
      </c>
      <c r="D4" s="185">
        <v>-7.19977294497464</v>
      </c>
    </row>
    <row r="5" spans="1:4" ht="29.25" customHeight="1">
      <c r="A5" s="71" t="s">
        <v>155</v>
      </c>
      <c r="B5" s="72" t="s">
        <v>16</v>
      </c>
      <c r="C5" s="345">
        <v>3922.8199999999997</v>
      </c>
      <c r="D5" s="185">
        <v>-7.202706219099682</v>
      </c>
    </row>
    <row r="6" spans="1:4" ht="29.25" customHeight="1">
      <c r="A6" s="71" t="s">
        <v>156</v>
      </c>
      <c r="B6" s="72" t="s">
        <v>16</v>
      </c>
      <c r="C6" s="345">
        <v>0.82</v>
      </c>
      <c r="D6" s="185">
        <v>9.333333333333329</v>
      </c>
    </row>
    <row r="7" spans="1:4" ht="29.25" customHeight="1">
      <c r="A7" s="73" t="s">
        <v>17</v>
      </c>
      <c r="B7" s="70" t="s">
        <v>18</v>
      </c>
      <c r="C7" s="345">
        <v>204767.15</v>
      </c>
      <c r="D7" s="185">
        <v>-8.193074037889076</v>
      </c>
    </row>
    <row r="8" spans="1:4" ht="29.25" customHeight="1">
      <c r="A8" s="71" t="s">
        <v>157</v>
      </c>
      <c r="B8" s="72" t="s">
        <v>18</v>
      </c>
      <c r="C8" s="345">
        <v>204754.03</v>
      </c>
      <c r="D8" s="185">
        <v>-8.19125902033953</v>
      </c>
    </row>
    <row r="9" spans="1:4" ht="29.25" customHeight="1">
      <c r="A9" s="71" t="s">
        <v>158</v>
      </c>
      <c r="B9" s="72" t="s">
        <v>18</v>
      </c>
      <c r="C9" s="345">
        <v>13.12</v>
      </c>
      <c r="D9" s="185">
        <v>-29.839572192513373</v>
      </c>
    </row>
    <row r="10" spans="1:4" ht="29.25" customHeight="1">
      <c r="A10" s="69" t="s">
        <v>19</v>
      </c>
      <c r="B10" s="70" t="s">
        <v>12</v>
      </c>
      <c r="C10" s="345">
        <v>12658.298999999999</v>
      </c>
      <c r="D10" s="185">
        <v>9.965621916873019</v>
      </c>
    </row>
    <row r="11" spans="1:4" ht="29.25" customHeight="1">
      <c r="A11" s="71" t="s">
        <v>159</v>
      </c>
      <c r="B11" s="72" t="s">
        <v>12</v>
      </c>
      <c r="C11" s="345">
        <v>9095.47</v>
      </c>
      <c r="D11" s="185">
        <v>14.437504875452618</v>
      </c>
    </row>
    <row r="12" spans="1:4" ht="29.25" customHeight="1">
      <c r="A12" s="71" t="s">
        <v>160</v>
      </c>
      <c r="B12" s="72" t="s">
        <v>12</v>
      </c>
      <c r="C12" s="345">
        <v>3562.829</v>
      </c>
      <c r="D12" s="185">
        <v>-0.00934843800678209</v>
      </c>
    </row>
    <row r="13" spans="1:4" ht="29.25" customHeight="1">
      <c r="A13" s="73" t="s">
        <v>20</v>
      </c>
      <c r="B13" s="70" t="s">
        <v>21</v>
      </c>
      <c r="C13" s="345">
        <v>1737936.6732</v>
      </c>
      <c r="D13" s="185">
        <v>12.823516014894992</v>
      </c>
    </row>
    <row r="14" spans="1:4" ht="29.25" customHeight="1">
      <c r="A14" s="71" t="s">
        <v>161</v>
      </c>
      <c r="B14" s="72" t="s">
        <v>21</v>
      </c>
      <c r="C14" s="345">
        <v>1464273.69</v>
      </c>
      <c r="D14" s="185">
        <v>15.456479978313368</v>
      </c>
    </row>
    <row r="15" spans="1:4" ht="29.25" customHeight="1">
      <c r="A15" s="71" t="s">
        <v>162</v>
      </c>
      <c r="B15" s="72" t="s">
        <v>21</v>
      </c>
      <c r="C15" s="345">
        <v>273662.9832</v>
      </c>
      <c r="D15" s="185">
        <v>0.5538810494086732</v>
      </c>
    </row>
    <row r="16" spans="1:4" ht="29.25" customHeight="1">
      <c r="A16" s="73" t="s">
        <v>22</v>
      </c>
      <c r="B16" s="70" t="s">
        <v>12</v>
      </c>
      <c r="C16" s="345">
        <v>4275.6996</v>
      </c>
      <c r="D16" s="185">
        <v>-5.607054518383009</v>
      </c>
    </row>
    <row r="17" spans="1:4" ht="29.25" customHeight="1">
      <c r="A17" s="74" t="s">
        <v>163</v>
      </c>
      <c r="B17" s="75" t="s">
        <v>23</v>
      </c>
      <c r="C17" s="347">
        <v>173436</v>
      </c>
      <c r="D17" s="185">
        <v>-6.570742888541119</v>
      </c>
    </row>
    <row r="18" spans="1:4" ht="14.25">
      <c r="A18" s="438" t="s">
        <v>259</v>
      </c>
      <c r="B18" s="438"/>
      <c r="C18" s="438"/>
      <c r="D18" s="438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9" sqref="G9"/>
    </sheetView>
  </sheetViews>
  <sheetFormatPr defaultColWidth="9.140625" defaultRowHeight="14.25"/>
  <cols>
    <col min="1" max="1" width="43.140625" style="0" customWidth="1"/>
    <col min="2" max="2" width="17.8515625" style="0" customWidth="1"/>
    <col min="3" max="3" width="8.7109375" style="0" bestFit="1" customWidth="1"/>
    <col min="4" max="4" width="6.8515625" style="1" bestFit="1" customWidth="1"/>
  </cols>
  <sheetData>
    <row r="1" spans="1:4" ht="25.5">
      <c r="A1" s="437" t="s">
        <v>10</v>
      </c>
      <c r="B1" s="437"/>
      <c r="C1" s="51"/>
      <c r="D1" s="51"/>
    </row>
    <row r="3" spans="1:2" ht="18.75">
      <c r="A3" s="76"/>
      <c r="B3" s="285"/>
    </row>
    <row r="4" spans="1:4" ht="24.75" customHeight="1">
      <c r="A4" s="129" t="s">
        <v>169</v>
      </c>
      <c r="B4" s="79" t="s">
        <v>327</v>
      </c>
      <c r="D4"/>
    </row>
    <row r="5" spans="1:2" s="2" customFormat="1" ht="23.25" customHeight="1">
      <c r="A5" s="80" t="s">
        <v>74</v>
      </c>
      <c r="B5" s="291">
        <f>'[6]T020447_1'!$E$6</f>
        <v>11.3</v>
      </c>
    </row>
    <row r="6" spans="1:2" s="2" customFormat="1" ht="23.25" customHeight="1">
      <c r="A6" s="77" t="s">
        <v>68</v>
      </c>
      <c r="B6" s="292"/>
    </row>
    <row r="7" spans="1:2" s="2" customFormat="1" ht="23.25" customHeight="1">
      <c r="A7" s="77" t="s">
        <v>75</v>
      </c>
      <c r="B7" s="292">
        <f>'[6]T020447_1'!$E$8</f>
        <v>-2.5</v>
      </c>
    </row>
    <row r="8" spans="1:2" s="2" customFormat="1" ht="23.25" customHeight="1">
      <c r="A8" s="77" t="s">
        <v>76</v>
      </c>
      <c r="B8" s="292">
        <f>'[6]T020447_1'!$E$9</f>
        <v>24.4</v>
      </c>
    </row>
    <row r="9" spans="1:2" s="2" customFormat="1" ht="23.25" customHeight="1">
      <c r="A9" s="77" t="s">
        <v>77</v>
      </c>
      <c r="B9" s="292">
        <f>'[6]T020447_1'!$E$10</f>
        <v>29</v>
      </c>
    </row>
    <row r="10" spans="1:2" s="2" customFormat="1" ht="23.25" customHeight="1">
      <c r="A10" s="77" t="s">
        <v>69</v>
      </c>
      <c r="B10" s="292"/>
    </row>
    <row r="11" spans="1:2" s="2" customFormat="1" ht="23.25" customHeight="1">
      <c r="A11" s="77" t="s">
        <v>78</v>
      </c>
      <c r="B11" s="292">
        <f>'[6]T020447_1'!$E$12</f>
        <v>8.7</v>
      </c>
    </row>
    <row r="12" spans="1:2" s="2" customFormat="1" ht="23.25" customHeight="1">
      <c r="A12" s="77" t="s">
        <v>79</v>
      </c>
      <c r="B12" s="292">
        <f>'[6]T020447_1'!$E$13</f>
        <v>11.3</v>
      </c>
    </row>
    <row r="13" spans="1:2" s="2" customFormat="1" ht="23.25" customHeight="1">
      <c r="A13" s="77" t="s">
        <v>70</v>
      </c>
      <c r="B13" s="292"/>
    </row>
    <row r="14" spans="1:2" s="2" customFormat="1" ht="23.25" customHeight="1">
      <c r="A14" s="77" t="s">
        <v>80</v>
      </c>
      <c r="B14" s="292">
        <f>'[6]T020447_1'!$E$15</f>
        <v>-29.3</v>
      </c>
    </row>
    <row r="15" spans="1:2" s="2" customFormat="1" ht="23.25" customHeight="1">
      <c r="A15" s="77" t="s">
        <v>81</v>
      </c>
      <c r="B15" s="292">
        <f>'[6]T020447_1'!$E$16</f>
        <v>28.3</v>
      </c>
    </row>
    <row r="16" spans="1:2" s="2" customFormat="1" ht="23.25" customHeight="1">
      <c r="A16" s="77" t="s">
        <v>82</v>
      </c>
      <c r="B16" s="292">
        <f>'[6]T020447_1'!$E$17</f>
        <v>5.7</v>
      </c>
    </row>
    <row r="17" spans="1:2" s="2" customFormat="1" ht="23.25" customHeight="1">
      <c r="A17" s="77" t="s">
        <v>71</v>
      </c>
      <c r="B17" s="292"/>
    </row>
    <row r="18" spans="1:4" s="2" customFormat="1" ht="22.5" customHeight="1">
      <c r="A18" s="161" t="s">
        <v>243</v>
      </c>
      <c r="B18" s="292">
        <f>'[6]T020447_1'!$E$19</f>
        <v>18.2</v>
      </c>
      <c r="C18"/>
      <c r="D18" s="1"/>
    </row>
    <row r="19" spans="1:5" ht="22.5" customHeight="1">
      <c r="A19" s="134" t="s">
        <v>244</v>
      </c>
      <c r="B19" s="292">
        <f>'[6]T020447_1'!$E$20</f>
        <v>23.1</v>
      </c>
      <c r="E19" s="2"/>
    </row>
    <row r="20" spans="1:5" ht="22.5" customHeight="1">
      <c r="A20" s="134" t="s">
        <v>245</v>
      </c>
      <c r="B20" s="292">
        <f>'[6]T020447_2'!$E$6</f>
        <v>46.1</v>
      </c>
      <c r="E20" s="2"/>
    </row>
    <row r="21" spans="1:5" ht="22.5" customHeight="1">
      <c r="A21" s="134" t="s">
        <v>246</v>
      </c>
      <c r="B21" s="292">
        <f>'[6]T020447_2'!$E$7</f>
        <v>27.6</v>
      </c>
      <c r="E21" s="2"/>
    </row>
    <row r="22" spans="1:5" ht="22.5" customHeight="1">
      <c r="A22" s="161" t="s">
        <v>247</v>
      </c>
      <c r="B22" s="292">
        <f>'[6]T020447_2'!$E$8</f>
        <v>46.6</v>
      </c>
      <c r="E22" s="2"/>
    </row>
    <row r="23" spans="1:5" s="6" customFormat="1" ht="22.5" customHeight="1">
      <c r="A23" s="161" t="s">
        <v>248</v>
      </c>
      <c r="B23" s="292">
        <f>'[6]T020447_2'!$E$11</f>
        <v>36.8</v>
      </c>
      <c r="C23"/>
      <c r="D23" s="1"/>
      <c r="E23" s="2"/>
    </row>
    <row r="24" spans="1:5" s="6" customFormat="1" ht="22.5" customHeight="1">
      <c r="A24" s="161" t="s">
        <v>249</v>
      </c>
      <c r="B24" s="292">
        <f>'[6]T020447_2'!$E$12</f>
        <v>-1.3</v>
      </c>
      <c r="C24"/>
      <c r="D24" s="1"/>
      <c r="E24" s="2"/>
    </row>
    <row r="25" spans="1:5" s="6" customFormat="1" ht="22.5" customHeight="1">
      <c r="A25" s="161" t="s">
        <v>250</v>
      </c>
      <c r="B25" s="292">
        <f>'[6]T020447_2'!$E$13</f>
        <v>-8.9</v>
      </c>
      <c r="C25"/>
      <c r="D25" s="1"/>
      <c r="E25" s="2"/>
    </row>
    <row r="26" spans="1:5" ht="22.5" customHeight="1">
      <c r="A26" s="161" t="s">
        <v>251</v>
      </c>
      <c r="B26" s="292">
        <f>'[6]T020447_2'!$E$14</f>
        <v>20.7</v>
      </c>
      <c r="E26" s="2"/>
    </row>
    <row r="27" spans="1:5" ht="18.75">
      <c r="A27" s="77" t="s">
        <v>72</v>
      </c>
      <c r="B27" s="292"/>
      <c r="E27" s="2"/>
    </row>
    <row r="28" spans="1:5" ht="18.75">
      <c r="A28" s="77" t="s">
        <v>83</v>
      </c>
      <c r="B28" s="292">
        <f>'[6]T020447_2'!$E$16</f>
        <v>37.6</v>
      </c>
      <c r="E28" s="2"/>
    </row>
    <row r="29" spans="1:5" ht="18.75">
      <c r="A29" s="77" t="s">
        <v>84</v>
      </c>
      <c r="B29" s="292">
        <f>'[6]T020447_2'!$E$17</f>
        <v>-52.8</v>
      </c>
      <c r="E29" s="2"/>
    </row>
    <row r="30" spans="1:5" ht="18.75">
      <c r="A30" s="77" t="s">
        <v>85</v>
      </c>
      <c r="B30" s="292">
        <f>'[6]T020447_2'!$E$18</f>
        <v>10.2</v>
      </c>
      <c r="E30" s="2"/>
    </row>
    <row r="31" spans="1:5" ht="18.75">
      <c r="A31" s="78" t="s">
        <v>86</v>
      </c>
      <c r="B31" s="293">
        <f>'[6]T020447_2'!$E$19</f>
        <v>-40.6</v>
      </c>
      <c r="E31" s="2"/>
    </row>
  </sheetData>
  <sheetProtection/>
  <mergeCells count="1">
    <mergeCell ref="A1:B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3" sqref="G13"/>
    </sheetView>
  </sheetViews>
  <sheetFormatPr defaultColWidth="9.140625" defaultRowHeight="14.25"/>
  <cols>
    <col min="1" max="1" width="29.140625" style="0" customWidth="1"/>
    <col min="2" max="2" width="14.57421875" style="53" customWidth="1"/>
    <col min="3" max="3" width="17.00390625" style="0" customWidth="1"/>
    <col min="4" max="4" width="15.57421875" style="0" customWidth="1"/>
    <col min="5" max="5" width="10.421875" style="0" customWidth="1"/>
    <col min="6" max="6" width="9.28125" style="0" customWidth="1"/>
  </cols>
  <sheetData>
    <row r="1" spans="1:6" ht="25.5">
      <c r="A1" s="439" t="s">
        <v>24</v>
      </c>
      <c r="B1" s="439"/>
      <c r="C1" s="439"/>
      <c r="D1" s="439"/>
      <c r="E1" s="54"/>
      <c r="F1" s="54"/>
    </row>
    <row r="2" spans="1:6" ht="18.75">
      <c r="A2" s="76"/>
      <c r="B2" s="86"/>
      <c r="C2" s="76"/>
      <c r="D2" s="89"/>
      <c r="E2" s="52"/>
      <c r="F2" s="52"/>
    </row>
    <row r="3" spans="1:4" ht="36.75" customHeight="1">
      <c r="A3" s="130" t="s">
        <v>173</v>
      </c>
      <c r="B3" s="90" t="s">
        <v>96</v>
      </c>
      <c r="C3" s="294" t="s">
        <v>340</v>
      </c>
      <c r="D3" s="295" t="s">
        <v>327</v>
      </c>
    </row>
    <row r="4" spans="1:4" s="7" customFormat="1" ht="28.5" customHeight="1">
      <c r="A4" s="87" t="s">
        <v>98</v>
      </c>
      <c r="B4" s="168" t="s">
        <v>97</v>
      </c>
      <c r="C4" s="265">
        <f>'[10]1、X40034_2018年5月'!D5/10000</f>
        <v>55.0113</v>
      </c>
      <c r="D4" s="296">
        <f>'[10]1、X40034_2018年5月'!F5</f>
        <v>20.7</v>
      </c>
    </row>
    <row r="5" spans="1:7" ht="28.5" customHeight="1">
      <c r="A5" s="88" t="s">
        <v>94</v>
      </c>
      <c r="B5" s="169" t="s">
        <v>97</v>
      </c>
      <c r="C5" s="265">
        <f>'[10]1、X40034_2018年5月'!D6/10000</f>
        <v>37.8296</v>
      </c>
      <c r="D5" s="182">
        <f>'[10]1、X40034_2018年5月'!F6</f>
        <v>7.8</v>
      </c>
      <c r="F5" s="7"/>
      <c r="G5" s="7"/>
    </row>
    <row r="6" spans="1:7" ht="28.5" customHeight="1">
      <c r="A6" s="88" t="s">
        <v>95</v>
      </c>
      <c r="B6" s="170" t="s">
        <v>97</v>
      </c>
      <c r="C6" s="265">
        <f>'[10]1、X40034_2018年5月'!D7/10000</f>
        <v>6.2281</v>
      </c>
      <c r="D6" s="182">
        <f>'[10]1、X40034_2018年5月'!F7</f>
        <v>121.56</v>
      </c>
      <c r="F6" s="7"/>
      <c r="G6" s="7"/>
    </row>
    <row r="7" spans="1:4" s="7" customFormat="1" ht="28.5" customHeight="1">
      <c r="A7" s="73" t="s">
        <v>101</v>
      </c>
      <c r="B7" s="171" t="s">
        <v>100</v>
      </c>
      <c r="C7" s="265">
        <f>'[10]1、X40034_2018年5月'!D8/10000</f>
        <v>150.9574</v>
      </c>
      <c r="D7" s="182">
        <f>'[10]1、X40034_2018年5月'!F8</f>
        <v>-4.87</v>
      </c>
    </row>
    <row r="8" spans="1:7" ht="28.5" customHeight="1">
      <c r="A8" s="88" t="s">
        <v>94</v>
      </c>
      <c r="B8" s="170" t="s">
        <v>100</v>
      </c>
      <c r="C8" s="265">
        <f>'[10]1、X40034_2018年5月'!D9/10000</f>
        <v>133.9948</v>
      </c>
      <c r="D8" s="182">
        <f>'[10]1、X40034_2018年5月'!F9</f>
        <v>-12.26</v>
      </c>
      <c r="F8" s="7"/>
      <c r="G8" s="7"/>
    </row>
    <row r="9" spans="1:7" ht="28.5" customHeight="1">
      <c r="A9" s="73" t="s">
        <v>102</v>
      </c>
      <c r="B9" s="171" t="s">
        <v>103</v>
      </c>
      <c r="C9" s="265">
        <f>'[10]1、X40034_2018年5月'!D10/10000</f>
        <v>91.1577</v>
      </c>
      <c r="D9" s="182">
        <f>'[10]1、X40034_2018年5月'!F10</f>
        <v>20.43</v>
      </c>
      <c r="F9" s="7"/>
      <c r="G9" s="7"/>
    </row>
    <row r="10" spans="1:4" s="7" customFormat="1" ht="28.5" customHeight="1">
      <c r="A10" s="88" t="s">
        <v>94</v>
      </c>
      <c r="B10" s="170" t="s">
        <v>103</v>
      </c>
      <c r="C10" s="265">
        <f>'[10]1、X40034_2018年5月'!D11/10000</f>
        <v>69.504</v>
      </c>
      <c r="D10" s="182">
        <f>'[10]1、X40034_2018年5月'!F11</f>
        <v>-1.61</v>
      </c>
    </row>
    <row r="11" spans="1:8" ht="28.5" customHeight="1">
      <c r="A11" s="131" t="s">
        <v>104</v>
      </c>
      <c r="B11" s="171" t="s">
        <v>99</v>
      </c>
      <c r="C11" s="265">
        <f>'[10]1、X40034_2018年5月'!D12/10000</f>
        <v>1566.4483</v>
      </c>
      <c r="D11" s="182">
        <f>'[10]1、X40034_2018年5月'!F12</f>
        <v>15.59</v>
      </c>
      <c r="F11" s="7"/>
      <c r="G11" s="7"/>
      <c r="H11" s="7"/>
    </row>
    <row r="12" spans="1:8" ht="28.5" customHeight="1">
      <c r="A12" s="88" t="s">
        <v>94</v>
      </c>
      <c r="B12" s="170" t="s">
        <v>99</v>
      </c>
      <c r="C12" s="265">
        <f>'[10]1、X40034_2018年5月'!D13/10000</f>
        <v>1208.7034</v>
      </c>
      <c r="D12" s="182">
        <f>'[10]1、X40034_2018年5月'!F13</f>
        <v>15.63</v>
      </c>
      <c r="F12" s="7"/>
      <c r="G12" s="7"/>
      <c r="H12" s="7"/>
    </row>
    <row r="13" spans="1:4" s="7" customFormat="1" ht="28.5" customHeight="1">
      <c r="A13" s="131" t="s">
        <v>105</v>
      </c>
      <c r="B13" s="171" t="s">
        <v>99</v>
      </c>
      <c r="C13" s="265">
        <f>'[10]1、X40034_2018年5月'!D14/10000</f>
        <v>173.7328</v>
      </c>
      <c r="D13" s="182">
        <f>'[10]1、X40034_2018年5月'!F14</f>
        <v>7.58</v>
      </c>
    </row>
    <row r="14" spans="1:8" ht="28.5" customHeight="1">
      <c r="A14" s="88" t="s">
        <v>94</v>
      </c>
      <c r="B14" s="170" t="s">
        <v>99</v>
      </c>
      <c r="C14" s="265">
        <f>'[10]1、X40034_2018年5月'!D15/10000</f>
        <v>139.4775</v>
      </c>
      <c r="D14" s="182">
        <f>'[10]1、X40034_2018年5月'!F15</f>
        <v>2.92</v>
      </c>
      <c r="F14" s="7"/>
      <c r="G14" s="7"/>
      <c r="H14" s="7"/>
    </row>
    <row r="15" spans="1:8" ht="28.5" customHeight="1">
      <c r="A15" s="131" t="s">
        <v>106</v>
      </c>
      <c r="B15" s="171" t="s">
        <v>99</v>
      </c>
      <c r="C15" s="265">
        <f>'[10]1、X40034_2018年5月'!D16/10000</f>
        <v>66.604</v>
      </c>
      <c r="D15" s="182">
        <f>'[10]1、X40034_2018年5月'!F16</f>
        <v>-2.25</v>
      </c>
      <c r="F15" s="7"/>
      <c r="G15" s="7"/>
      <c r="H15" s="7"/>
    </row>
    <row r="16" spans="1:7" ht="28.5" customHeight="1">
      <c r="A16" s="88" t="s">
        <v>94</v>
      </c>
      <c r="B16" s="170" t="s">
        <v>99</v>
      </c>
      <c r="C16" s="265">
        <f>'[10]1、X40034_2018年5月'!D17/10000</f>
        <v>53.7726</v>
      </c>
      <c r="D16" s="182">
        <f>'[10]1、X40034_2018年5月'!F17</f>
        <v>-9.94</v>
      </c>
      <c r="F16" s="7"/>
      <c r="G16" s="7"/>
    </row>
    <row r="17" spans="1:7" ht="28.5" customHeight="1">
      <c r="A17" s="131" t="s">
        <v>107</v>
      </c>
      <c r="B17" s="171" t="s">
        <v>99</v>
      </c>
      <c r="C17" s="265">
        <f>'[10]1、X40034_2018年5月'!D22/10000</f>
        <v>139.0069</v>
      </c>
      <c r="D17" s="182">
        <f>'[10]1、X40034_2018年5月'!F22</f>
        <v>-33.86</v>
      </c>
      <c r="F17" s="7"/>
      <c r="G17" s="7"/>
    </row>
    <row r="18" spans="1:7" ht="28.5" customHeight="1">
      <c r="A18" s="74" t="s">
        <v>94</v>
      </c>
      <c r="B18" s="172" t="s">
        <v>99</v>
      </c>
      <c r="C18" s="266">
        <f>'[10]1、X40034_2018年5月'!D23/10000</f>
        <v>78.6489</v>
      </c>
      <c r="D18" s="184">
        <f>'[10]1、X40034_2018年5月'!F23</f>
        <v>-40.44</v>
      </c>
      <c r="F18" s="7"/>
      <c r="G18" s="7"/>
    </row>
    <row r="19" spans="1:4" ht="18.75">
      <c r="A19" s="76"/>
      <c r="B19" s="86"/>
      <c r="C19" s="76"/>
      <c r="D19" s="76"/>
    </row>
    <row r="20" spans="1:4" ht="18.75">
      <c r="A20" s="76"/>
      <c r="B20" s="86"/>
      <c r="C20" s="76"/>
      <c r="D20" s="76"/>
    </row>
    <row r="21" spans="1:4" ht="18.75">
      <c r="A21" s="76"/>
      <c r="B21" s="86"/>
      <c r="C21" s="76"/>
      <c r="D21" s="76"/>
    </row>
    <row r="22" spans="1:4" ht="18.75">
      <c r="A22" s="76"/>
      <c r="B22" s="86"/>
      <c r="C22" s="76"/>
      <c r="D22" s="76"/>
    </row>
    <row r="23" spans="1:4" ht="18.75">
      <c r="A23" s="76"/>
      <c r="B23" s="86"/>
      <c r="C23" s="76"/>
      <c r="D23" s="76"/>
    </row>
    <row r="24" spans="1:4" ht="18.75">
      <c r="A24" s="76"/>
      <c r="B24" s="86"/>
      <c r="C24" s="76"/>
      <c r="D24" s="76"/>
    </row>
    <row r="25" spans="1:4" ht="18.75">
      <c r="A25" s="76"/>
      <c r="B25" s="86"/>
      <c r="C25" s="76"/>
      <c r="D25" s="76"/>
    </row>
    <row r="26" spans="1:4" ht="18.75">
      <c r="A26" s="76"/>
      <c r="B26" s="86"/>
      <c r="C26" s="76"/>
      <c r="D26" s="76"/>
    </row>
    <row r="27" spans="1:4" ht="18.75">
      <c r="A27" s="76"/>
      <c r="B27" s="86"/>
      <c r="C27" s="76"/>
      <c r="D27" s="76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2018-04-19T02:45:32Z</cp:lastPrinted>
  <dcterms:created xsi:type="dcterms:W3CDTF">2003-01-07T10:46:14Z</dcterms:created>
  <dcterms:modified xsi:type="dcterms:W3CDTF">2018-06-28T07:57:39Z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