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经营性项目资产明细表 (2)" sheetId="1" r:id="rId1"/>
    <sheet name="公益性项目资产明细表 (2)" sheetId="2" r:id="rId2"/>
    <sheet name="到户类项目资产明细表 (2)" sheetId="3" r:id="rId3"/>
  </sheets>
  <externalReferences>
    <externalReference r:id="rId4"/>
  </externalReferences>
  <definedNames>
    <definedName name="_xlnm._FilterDatabase" localSheetId="0" hidden="1">'经营性项目资产明细表 (2)'!$A$1:$Z$42</definedName>
    <definedName name="_xlnm.Print_Titles" localSheetId="0">'经营性项目资产明细表 (2)'!$1:$3</definedName>
    <definedName name="_xlnm.Print_Titles" localSheetId="1">'公益性项目资产明细表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<sst xmlns="http://schemas.openxmlformats.org/spreadsheetml/2006/main" count="1623" uniqueCount="295">
  <si>
    <t>屈原管理区经营性项目资产明细表</t>
  </si>
  <si>
    <r>
      <rPr>
        <sz val="12"/>
        <color theme="1"/>
        <rFont val="仿宋_GB2312"/>
        <charset val="134"/>
      </rPr>
      <t xml:space="preserve">资产台账管理人：                                                                                                                           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</si>
  <si>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</si>
  <si>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</si>
  <si>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</si>
  <si>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</si>
  <si>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</si>
  <si>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</si>
  <si>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</si>
  <si>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</si>
  <si>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</si>
  <si>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</si>
  <si>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</si>
  <si>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</si>
  <si>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</si>
  <si>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</si>
  <si>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</si>
  <si>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</si>
  <si>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</si>
  <si>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</si>
  <si>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</si>
  <si>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</si>
  <si>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</si>
  <si>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</si>
  <si>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</si>
  <si>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</si>
  <si>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</si>
  <si>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</si>
  <si>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营田镇义南村</t>
  </si>
  <si>
    <t>屈原管理区2023年东北部片区巩固拓展脱贫攻坚成果示范园区创建（湖南丰翼景源农业发展有限公司）</t>
  </si>
  <si>
    <t>新增粮食装载机1台、粮食检测设备1台、粮食加工设备2台</t>
  </si>
  <si>
    <t>台</t>
  </si>
  <si>
    <t>2023-2024</t>
  </si>
  <si>
    <t>湖南丰翼景源农业发展有限公司</t>
  </si>
  <si>
    <t>在用</t>
  </si>
  <si>
    <t>集体资产</t>
  </si>
  <si>
    <t>经营性资产</t>
  </si>
  <si>
    <t>固定资产</t>
  </si>
  <si>
    <t>机械设备</t>
  </si>
  <si>
    <t>经营主体</t>
  </si>
  <si>
    <t>2024.11.4</t>
  </si>
  <si>
    <t>经营主体法人代表</t>
  </si>
  <si>
    <t>农业农村局</t>
  </si>
  <si>
    <t>河市镇金兴村</t>
  </si>
  <si>
    <t>屈原管理区2023年东北部片区巩固拓展脱贫攻坚成果示范园区创建（湖南惠众生态农业科技有限责任公司）</t>
  </si>
  <si>
    <t>水稻育秧连体大棚</t>
  </si>
  <si>
    <t>个</t>
  </si>
  <si>
    <t>湖南惠众生态农业科技有限责任公司</t>
  </si>
  <si>
    <t>房屋及建筑类</t>
  </si>
  <si>
    <t>日烘400吨稻谷烘干中心</t>
  </si>
  <si>
    <t>1万吨稻谷仓储库</t>
  </si>
  <si>
    <t>日产120吨大米加工生产线</t>
  </si>
  <si>
    <t>条</t>
  </si>
  <si>
    <t>土方、围墙、水电改建</t>
  </si>
  <si>
    <t>凤凰乡横港村</t>
  </si>
  <si>
    <t>屈原管理区2023年东北部片区巩固拓展脱贫攻坚成果示范园区创建（岳阳市屈原管理区横港水稻种植专业合作社 ）</t>
  </si>
  <si>
    <t>水稻种植育秧大棚</t>
  </si>
  <si>
    <t>岳阳市屈原管理区横港水稻种植专业合作社</t>
  </si>
  <si>
    <t>存放农机仓库</t>
  </si>
  <si>
    <t>催芽设备</t>
  </si>
  <si>
    <t>沁种池</t>
  </si>
  <si>
    <t>房车</t>
  </si>
  <si>
    <t>播种流水线</t>
  </si>
  <si>
    <t>套</t>
  </si>
  <si>
    <t>秧盘</t>
  </si>
  <si>
    <t>设备</t>
  </si>
  <si>
    <t>喷流设备</t>
  </si>
  <si>
    <t>播种设备</t>
  </si>
  <si>
    <t>基础设施建设</t>
  </si>
  <si>
    <t>道路基础设施</t>
  </si>
  <si>
    <t>凤凰乡荞麦湖村</t>
  </si>
  <si>
    <t>屈原管理区2023年东北部片区巩固拓展脱贫攻坚成果示范园区创建（屈原区和顺康家庭农场）</t>
  </si>
  <si>
    <t>屈原区和顺康家庭农场</t>
  </si>
  <si>
    <t>河市镇新洲村</t>
  </si>
  <si>
    <t>屈原管理区2023年东北部片区巩固拓展脱贫攻坚成果示范园区创建（岳阳金浪智慧农牧有限公司）</t>
  </si>
  <si>
    <t>水稻秸秆粉碎打捆机</t>
  </si>
  <si>
    <t>岳阳金浪智慧农牧有限公司</t>
  </si>
  <si>
    <t>凤凰乡琴棋村</t>
  </si>
  <si>
    <t>屈原管理区2023年东北部片区巩固拓展脱贫攻坚成果示范园区创建（岳阳市屈原管理区顶辉农机专业合作社）</t>
  </si>
  <si>
    <t>稻谷烘干机</t>
  </si>
  <si>
    <t>岳阳市屈原管理区顶辉农机专业合作社</t>
  </si>
  <si>
    <t>河市镇古罗城村</t>
  </si>
  <si>
    <t>屈原管理区2023年东北部片区巩固拓展脱贫攻坚成果示范园区创建（岳阳市屈原管理区嘉睿农业农机专业合作社）</t>
  </si>
  <si>
    <t>稻谷存储仓库、烘干机</t>
  </si>
  <si>
    <t>岳阳市屈原管理区嘉睿农业农机专业合作社</t>
  </si>
  <si>
    <t>河市镇三和村</t>
  </si>
  <si>
    <t>屈原管理区2023年东北部片区巩固拓展脱贫攻坚成果示范园区创建（岳阳市屈原管理区兴泰农业农机专业合作社）</t>
  </si>
  <si>
    <t>钢架大棚</t>
  </si>
  <si>
    <t>岳阳市屈原管理区兴泰农业农机专业合作社</t>
  </si>
  <si>
    <t>大米加工机</t>
  </si>
  <si>
    <t>凤凰乡凤凰村</t>
  </si>
  <si>
    <t>屈原管理区2023年东北部片区巩固拓展脱贫攻坚成果示范园区创建（岳阳市屈原管理区君原黄茶专业合作社）</t>
  </si>
  <si>
    <t>园区道路</t>
  </si>
  <si>
    <t>岳阳市屈原管理区君原黄茶专业合作社</t>
  </si>
  <si>
    <t>茶园深耕</t>
  </si>
  <si>
    <t>其他资产类</t>
  </si>
  <si>
    <t>茶苗</t>
  </si>
  <si>
    <t>生物性资产</t>
  </si>
  <si>
    <t>生产厂房维修翻新</t>
  </si>
  <si>
    <t>凤凰乡河泊潭村</t>
  </si>
  <si>
    <t>屈原管理区2023年东北部片区巩固拓展脱贫攻坚成果示范园区创建（湖南屈凤春茶业有限公司）</t>
  </si>
  <si>
    <t>厂房</t>
  </si>
  <si>
    <t>湖南屈凤春茶业有限公司</t>
  </si>
  <si>
    <t>屈原管理区2023年东北部片区巩固拓展脱贫攻坚成果示范园区创建（湖南龙船头文化旅游开发有限公司）</t>
  </si>
  <si>
    <t>果树及蔬菜育苗大棚</t>
  </si>
  <si>
    <t>湖南龙船头文化旅游开发有限公司</t>
  </si>
  <si>
    <t>蔬菜存储仓库</t>
  </si>
  <si>
    <t>耕地机、喷灌设备、榨油机</t>
  </si>
  <si>
    <t>屈原管理区2023年东北部片区巩固拓展脱贫攻坚成果示范园区创建（湖南海泰博农生物科技有限公司）</t>
  </si>
  <si>
    <t>建设加工车间污水配套设施</t>
  </si>
  <si>
    <t>湖南海泰博农生物科技有限公司</t>
  </si>
  <si>
    <t>团湖村</t>
  </si>
  <si>
    <t>营田镇团湖村“篮菜”及榨油厂合作项目</t>
  </si>
  <si>
    <t>投资入股榨油厂</t>
  </si>
  <si>
    <t>权益类资产</t>
  </si>
  <si>
    <t>货币</t>
  </si>
  <si>
    <t>村级</t>
  </si>
  <si>
    <t>杨干群</t>
  </si>
  <si>
    <t>营田镇</t>
  </si>
  <si>
    <t>三和村</t>
  </si>
  <si>
    <t>河市镇三和村光伏发电</t>
  </si>
  <si>
    <t>光伏电站</t>
  </si>
  <si>
    <t>座</t>
  </si>
  <si>
    <t>产业基础设施</t>
  </si>
  <si>
    <t>村集体</t>
  </si>
  <si>
    <t>2024.11.5</t>
  </si>
  <si>
    <t>黄文志</t>
  </si>
  <si>
    <t>乡村振兴局</t>
  </si>
  <si>
    <t>新洲村</t>
  </si>
  <si>
    <t>河市镇新洲村光伏发电站</t>
  </si>
  <si>
    <t>杨绍强</t>
  </si>
  <si>
    <t>磊石村</t>
  </si>
  <si>
    <t>凤凰乡磊石村诚旺种养合作社稻谷烘干合作项目</t>
  </si>
  <si>
    <t>磊石村诚旺种养合作社稻谷烘干</t>
  </si>
  <si>
    <t>2024年</t>
  </si>
  <si>
    <t>经营性</t>
  </si>
  <si>
    <t>烘干设备</t>
  </si>
  <si>
    <t>王正琪</t>
  </si>
  <si>
    <t>凤凰乡</t>
  </si>
  <si>
    <t>凤凰村</t>
  </si>
  <si>
    <t>凤凰乡凤凰村佳慧农业烘干合作项目</t>
  </si>
  <si>
    <t>凤凰村佳慧农业烘干</t>
  </si>
  <si>
    <t>胡进</t>
  </si>
  <si>
    <t>屈原管理区公益性项目资产明细表</t>
  </si>
  <si>
    <t>义南村</t>
  </si>
  <si>
    <t>营田镇义南村产业路硬化建设</t>
  </si>
  <si>
    <t>义南村产业路</t>
  </si>
  <si>
    <t>义南村千秋片</t>
  </si>
  <si>
    <t>公益性资产</t>
  </si>
  <si>
    <t>龙耐</t>
  </si>
  <si>
    <t>营田镇义南村义南片屋场产业设施建设</t>
  </si>
  <si>
    <t>义南片屋场产业渠</t>
  </si>
  <si>
    <t>义南村义南片</t>
  </si>
  <si>
    <t>营田镇义南村千秋片水稻产业基地设施建设</t>
  </si>
  <si>
    <t>千秋片水稻产业基地产业渠</t>
  </si>
  <si>
    <t>三洲村</t>
  </si>
  <si>
    <t>营田镇三洲村三洲片产业道路硬化工程</t>
  </si>
  <si>
    <t>三洲片产业道路</t>
  </si>
  <si>
    <t>三洲村三洲片</t>
  </si>
  <si>
    <t>姜国亮</t>
  </si>
  <si>
    <t>营田镇三洲村稻田产业配套工程</t>
  </si>
  <si>
    <t>三洲村稻田产业渠</t>
  </si>
  <si>
    <t>三洲村中洲片</t>
  </si>
  <si>
    <t>荷花村</t>
  </si>
  <si>
    <t>营田镇荷花村新建种植基地配套工程</t>
  </si>
  <si>
    <t>荷花村新建种植基地渠道</t>
  </si>
  <si>
    <t>荷花村新堤片</t>
  </si>
  <si>
    <t>湛灿</t>
  </si>
  <si>
    <t>营田镇团湖村团湖片水稻基地排灌设施建设</t>
  </si>
  <si>
    <t>团湖片水稻基地排灌</t>
  </si>
  <si>
    <t>团湖村团湖片</t>
  </si>
  <si>
    <t>推山咀社区</t>
  </si>
  <si>
    <t>营田镇推山咀社区凤山片新建产业路工程</t>
  </si>
  <si>
    <t>凤山片新建产业路</t>
  </si>
  <si>
    <t>推山咀社区凤山片</t>
  </si>
  <si>
    <t>社区</t>
  </si>
  <si>
    <t>柳国栋</t>
  </si>
  <si>
    <t>槐花社区</t>
  </si>
  <si>
    <t>营田镇槐花社区九莲塘片产业路硬化建设</t>
  </si>
  <si>
    <t>九莲塘片产业路</t>
  </si>
  <si>
    <t>槐花社区九莲塘片</t>
  </si>
  <si>
    <t>胡勇军</t>
  </si>
  <si>
    <t>宝塔村</t>
  </si>
  <si>
    <t>营田镇宝塔村大联区产业渠</t>
  </si>
  <si>
    <t>大联区产业渠</t>
  </si>
  <si>
    <t>宝塔村大联片</t>
  </si>
  <si>
    <t>唐志辉</t>
  </si>
  <si>
    <t>营田镇宝塔村大联片P35机台改建</t>
  </si>
  <si>
    <t>大联片P35机台</t>
  </si>
  <si>
    <t>虎形山社区</t>
  </si>
  <si>
    <t>营田镇虎形山社区水稻基地产业渠</t>
  </si>
  <si>
    <t>水稻基地产业渠</t>
  </si>
  <si>
    <t>李亮</t>
  </si>
  <si>
    <t>河市镇三和村排污沟建设项目</t>
  </si>
  <si>
    <t>沟</t>
  </si>
  <si>
    <t>河市镇三和村和平片大洲电排拆改建</t>
  </si>
  <si>
    <t>电排</t>
  </si>
  <si>
    <t>河市镇三和村新建渠道</t>
  </si>
  <si>
    <t>渠道</t>
  </si>
  <si>
    <t>河市镇新洲村新联片至同洲片产业路提质</t>
  </si>
  <si>
    <t>道路</t>
  </si>
  <si>
    <t>河市镇新洲村北洲片道路新建</t>
  </si>
  <si>
    <t>河市镇新洲村同洲片渠道维修</t>
  </si>
  <si>
    <t>金兴村</t>
  </si>
  <si>
    <t>河市镇金兴村产业路建设</t>
  </si>
  <si>
    <t>朱新明</t>
  </si>
  <si>
    <t>大湾村</t>
  </si>
  <si>
    <t>河市镇大湾村电排拆改建</t>
  </si>
  <si>
    <t>何异</t>
  </si>
  <si>
    <t>三江村</t>
  </si>
  <si>
    <t>河市镇三江村双江片新建电排</t>
  </si>
  <si>
    <t>李炎忠</t>
  </si>
  <si>
    <t>莲芙村</t>
  </si>
  <si>
    <t>河市镇莲芙村道路提质拓宽</t>
  </si>
  <si>
    <t>湛正才</t>
  </si>
  <si>
    <t>河市镇莲芙村渠道建设</t>
  </si>
  <si>
    <t>金洲村</t>
  </si>
  <si>
    <t>河市镇金洲村青洲片断头路建设工程</t>
  </si>
  <si>
    <t>翁哲</t>
  </si>
  <si>
    <t>平安村</t>
  </si>
  <si>
    <t>河市镇平安村滨莲片主产业路提质</t>
  </si>
  <si>
    <t>何飞跃</t>
  </si>
  <si>
    <t>平安村金塘片道路硬化</t>
  </si>
  <si>
    <t>幸福村</t>
  </si>
  <si>
    <t>幸福村产业路建设</t>
  </si>
  <si>
    <t>孟新明</t>
  </si>
  <si>
    <t>河市镇平安村人居环境整治</t>
  </si>
  <si>
    <t>下水道</t>
  </si>
  <si>
    <t>河市镇金兴村电排维修工程</t>
  </si>
  <si>
    <t>河市镇金兴村金龙片产业路建设</t>
  </si>
  <si>
    <t>古罗城村</t>
  </si>
  <si>
    <t>古罗城村星湖片新建电排</t>
  </si>
  <si>
    <t>湛五军</t>
  </si>
  <si>
    <t>荞麦湖村</t>
  </si>
  <si>
    <t>凤凰乡荞麦湖村集中育秧基地配套建设项目</t>
  </si>
  <si>
    <t>荞麦湖村集中育秧基地配套</t>
  </si>
  <si>
    <t>公益性</t>
  </si>
  <si>
    <t>邓彪</t>
  </si>
  <si>
    <t>凤凰乡磊石村水稻种植基地渠道建设</t>
  </si>
  <si>
    <t>磊石村水稻种植基地渠道</t>
  </si>
  <si>
    <t>凤凰乡凤凰村新河五组产业路硬化项目</t>
  </si>
  <si>
    <t>凤凰村新河五组产业路硬化</t>
  </si>
  <si>
    <t>琴棋村</t>
  </si>
  <si>
    <t>凤凰乡琴棋村水稻主产区渠道建设</t>
  </si>
  <si>
    <t>琴棋村水稻主产区渠道</t>
  </si>
  <si>
    <t>戴波峰</t>
  </si>
  <si>
    <t>横港村</t>
  </si>
  <si>
    <t>凤凰乡横港村船江片产业路建设</t>
  </si>
  <si>
    <t>横港村船江片产业路</t>
  </si>
  <si>
    <t>湛拥军</t>
  </si>
  <si>
    <t>凤凰乡横港村横港片下水道改造项目</t>
  </si>
  <si>
    <t>横港村横港片下水道</t>
  </si>
  <si>
    <t>东干村</t>
  </si>
  <si>
    <t>凤凰乡东干村产业路提质改造</t>
  </si>
  <si>
    <t>东干村产业路</t>
  </si>
  <si>
    <t>廖亮群</t>
  </si>
  <si>
    <t>青港村</t>
  </si>
  <si>
    <t>凤凰乡青港村沉港片灌渠硬化项目</t>
  </si>
  <si>
    <t>青港村沉港片灌渠硬化</t>
  </si>
  <si>
    <t>曹迟辉</t>
  </si>
  <si>
    <t>三洲村、八港村、古罗城村、东干村、河泊潭村、青港村</t>
  </si>
  <si>
    <t>恢复农村小水源蓄水能力</t>
  </si>
  <si>
    <t>10口山塘</t>
  </si>
  <si>
    <t>口</t>
  </si>
  <si>
    <t>屈原管理区营田镇、凤凰乡、河市镇</t>
  </si>
  <si>
    <t xml:space="preserve">固定资产 </t>
  </si>
  <si>
    <t>许云辉、曹勇、湛五军、廖亮群、谢彪、曹池飞</t>
  </si>
  <si>
    <t>屈原水利局</t>
  </si>
  <si>
    <t>三江村、磊石村</t>
  </si>
  <si>
    <t>两座泵站</t>
  </si>
  <si>
    <t>屈原管理区凤凰乡、河市镇</t>
  </si>
  <si>
    <t>李炎忠、王正其</t>
  </si>
  <si>
    <t>屈原管理区到户类项目资产明细表</t>
  </si>
  <si>
    <r>
      <rPr>
        <sz val="14"/>
        <color theme="1"/>
        <rFont val="仿宋_GB2312"/>
        <charset val="134"/>
      </rPr>
      <t>资产台账管理人：</t>
    </r>
    <r>
      <rPr>
        <sz val="14"/>
        <color theme="1"/>
        <rFont val="Times New Roman"/>
        <charset val="134"/>
      </rPr>
      <t xml:space="preserve">                                                     </t>
    </r>
    <r>
      <rPr>
        <sz val="14"/>
        <color theme="1"/>
        <rFont val="仿宋_GB2312"/>
        <charset val="134"/>
      </rPr>
      <t>单位：万元</t>
    </r>
  </si>
  <si>
    <t>树苗</t>
  </si>
  <si>
    <t>到户类资产</t>
  </si>
  <si>
    <t>生物类资产</t>
  </si>
  <si>
    <t>其他财产类</t>
  </si>
  <si>
    <t>农户</t>
  </si>
  <si>
    <t>2024年农村改厕</t>
  </si>
  <si>
    <t>三格化粪池</t>
  </si>
  <si>
    <t>义南村、三洲村、荷花村、团湖村、宝塔村、八港村</t>
  </si>
  <si>
    <t>河市镇</t>
  </si>
  <si>
    <t>河市镇2024年农村改厕</t>
  </si>
  <si>
    <t>到户资产</t>
  </si>
  <si>
    <t>新洲村庭院经济特色种植</t>
  </si>
  <si>
    <t>三和村庭院经济特色种植</t>
  </si>
  <si>
    <t>凤凰乡2024年农村改厕</t>
  </si>
  <si>
    <t>农村改厕</t>
  </si>
  <si>
    <t>凤凰乡各村</t>
  </si>
  <si>
    <t>凤凰乡荞麦湖村庭院经济发展项目</t>
  </si>
  <si>
    <t>荞麦湖村庭院经济</t>
  </si>
  <si>
    <t>生态资产</t>
  </si>
  <si>
    <t>凤凰乡磊石村庭院经济发展项目</t>
  </si>
  <si>
    <t>磊石村庭院经济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</si>
</sst>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\2024&#24180;&#30830;&#26435;\2024&#24180;&#31532;&#19968;&#25209;&#30830;&#26435;\&#24635;&#39033;&#30446;&#36164;&#20135;&#30830;&#26435;&#34920;&#26684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项目管理台账"/>
      <sheetName val="资金项目管理台账 (2)"/>
      <sheetName val="资金项目管理台账 (3)"/>
      <sheetName val="项目资产核实情况表"/>
      <sheetName val="乡镇拟确权项目资产明细表"/>
      <sheetName val="区项目资产拟确权情况表 "/>
      <sheetName val="区项目资产登记表"/>
      <sheetName val="项目资产确权情况统计表"/>
      <sheetName val="经营性项目资产明细表"/>
      <sheetName val="公益性项目资产明细表"/>
      <sheetName val="到户类项目资产明细表"/>
    </sheetNames>
    <sheetDataSet>
      <sheetData sheetId="0"/>
      <sheetData sheetId="1"/>
      <sheetData sheetId="2"/>
      <sheetData sheetId="3">
        <row r="6">
          <cell r="G6">
            <v>50</v>
          </cell>
        </row>
        <row r="7">
          <cell r="G7">
            <v>25</v>
          </cell>
        </row>
        <row r="8">
          <cell r="G8">
            <v>300</v>
          </cell>
        </row>
        <row r="9">
          <cell r="G9">
            <v>515</v>
          </cell>
        </row>
        <row r="10">
          <cell r="G10">
            <v>274</v>
          </cell>
        </row>
        <row r="11">
          <cell r="G11">
            <v>20</v>
          </cell>
        </row>
        <row r="12">
          <cell r="G12">
            <v>40</v>
          </cell>
        </row>
        <row r="13">
          <cell r="G13">
            <v>24</v>
          </cell>
        </row>
        <row r="14">
          <cell r="G14">
            <v>20</v>
          </cell>
        </row>
        <row r="15">
          <cell r="G15">
            <v>8</v>
          </cell>
        </row>
        <row r="16">
          <cell r="G16">
            <v>1.6</v>
          </cell>
        </row>
        <row r="17">
          <cell r="G17">
            <v>1.6</v>
          </cell>
        </row>
        <row r="18">
          <cell r="G18">
            <v>18.4</v>
          </cell>
        </row>
        <row r="19">
          <cell r="G19">
            <v>16</v>
          </cell>
        </row>
        <row r="20">
          <cell r="G20">
            <v>8</v>
          </cell>
        </row>
        <row r="21">
          <cell r="G21">
            <v>62.4</v>
          </cell>
        </row>
        <row r="22">
          <cell r="G22">
            <v>36</v>
          </cell>
        </row>
        <row r="23">
          <cell r="G23">
            <v>30</v>
          </cell>
        </row>
        <row r="24">
          <cell r="G24">
            <v>50</v>
          </cell>
        </row>
        <row r="25">
          <cell r="G25">
            <v>50</v>
          </cell>
        </row>
        <row r="26">
          <cell r="G26">
            <v>30</v>
          </cell>
        </row>
        <row r="27">
          <cell r="G27">
            <v>20</v>
          </cell>
        </row>
        <row r="28">
          <cell r="G28">
            <v>10</v>
          </cell>
        </row>
        <row r="29">
          <cell r="G29">
            <v>9</v>
          </cell>
        </row>
        <row r="30">
          <cell r="G30">
            <v>12</v>
          </cell>
        </row>
        <row r="31">
          <cell r="G31">
            <v>13</v>
          </cell>
        </row>
        <row r="32">
          <cell r="G32">
            <v>6</v>
          </cell>
        </row>
        <row r="33">
          <cell r="G33">
            <v>50</v>
          </cell>
        </row>
        <row r="34">
          <cell r="G34">
            <v>100</v>
          </cell>
        </row>
        <row r="35">
          <cell r="G35">
            <v>19.39</v>
          </cell>
        </row>
        <row r="36">
          <cell r="G36">
            <v>28.6</v>
          </cell>
        </row>
        <row r="37">
          <cell r="G37">
            <v>52.01</v>
          </cell>
        </row>
        <row r="38">
          <cell r="G38">
            <v>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2"/>
  <sheetViews>
    <sheetView tabSelected="1" workbookViewId="0">
      <selection activeCell="A22" sqref="$A22:$XFD23"/>
    </sheetView>
  </sheetViews>
  <sheetFormatPr defaultColWidth="9" defaultRowHeight="13.5"/>
  <cols>
    <col min="1" max="1" width="4.375" customWidth="1"/>
    <col min="3" max="3" width="24.125" customWidth="1"/>
    <col min="5" max="5" width="16.625" customWidth="1"/>
    <col min="6" max="7" width="3.625" customWidth="1"/>
    <col min="8" max="8" width="8" customWidth="1"/>
    <col min="10" max="10" width="9.375"/>
    <col min="12" max="12" width="15.625" customWidth="1"/>
    <col min="21" max="21" width="9.375"/>
  </cols>
  <sheetData>
    <row r="1" ht="43" customHeight="1" spans="1:26">
      <c r="A1" s="15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5.75" spans="1:1">
      <c r="A2" s="24" t="s">
        <v>1</v>
      </c>
    </row>
    <row r="3" ht="62" customHeight="1" spans="1:2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</row>
    <row r="4" s="13" customFormat="1" ht="52" customHeight="1" spans="1:26">
      <c r="A4" s="7">
        <f>SUBTOTAL(103,$B$4:B4)</f>
        <v>1</v>
      </c>
      <c r="B4" s="7" t="s">
        <v>28</v>
      </c>
      <c r="C4" s="18" t="s">
        <v>29</v>
      </c>
      <c r="D4" s="7">
        <v>56.29</v>
      </c>
      <c r="E4" s="18" t="s">
        <v>30</v>
      </c>
      <c r="F4" s="7">
        <v>4</v>
      </c>
      <c r="G4" s="7" t="s">
        <v>31</v>
      </c>
      <c r="H4" s="7" t="s">
        <v>32</v>
      </c>
      <c r="I4" s="7">
        <v>56.29</v>
      </c>
      <c r="J4" s="7">
        <f>I4*0.8</f>
        <v>45.032</v>
      </c>
      <c r="K4" s="7" t="s">
        <v>28</v>
      </c>
      <c r="L4" s="6" t="s">
        <v>33</v>
      </c>
      <c r="M4" s="7" t="s">
        <v>34</v>
      </c>
      <c r="N4" s="19"/>
      <c r="O4" s="7" t="s">
        <v>35</v>
      </c>
      <c r="P4" s="7" t="s">
        <v>36</v>
      </c>
      <c r="Q4" s="7" t="s">
        <v>37</v>
      </c>
      <c r="R4" s="7" t="s">
        <v>38</v>
      </c>
      <c r="S4" s="6" t="s">
        <v>39</v>
      </c>
      <c r="T4" s="6" t="s">
        <v>33</v>
      </c>
      <c r="U4" s="7">
        <f>[1]项目资产核实情况表!G6*0.8</f>
        <v>40</v>
      </c>
      <c r="V4" s="7" t="s">
        <v>40</v>
      </c>
      <c r="W4" s="6" t="s">
        <v>33</v>
      </c>
      <c r="X4" s="6" t="s">
        <v>41</v>
      </c>
      <c r="Y4" s="6" t="s">
        <v>42</v>
      </c>
      <c r="Z4" s="7"/>
    </row>
    <row r="5" s="13" customFormat="1" ht="52" customHeight="1" spans="1:26">
      <c r="A5" s="7">
        <f>SUBTOTAL(103,$B$4:B5)</f>
        <v>2</v>
      </c>
      <c r="B5" s="7" t="s">
        <v>43</v>
      </c>
      <c r="C5" s="18" t="s">
        <v>44</v>
      </c>
      <c r="D5" s="7">
        <v>34.56</v>
      </c>
      <c r="E5" s="18" t="s">
        <v>45</v>
      </c>
      <c r="F5" s="7">
        <v>1</v>
      </c>
      <c r="G5" s="7" t="s">
        <v>46</v>
      </c>
      <c r="H5" s="7" t="s">
        <v>32</v>
      </c>
      <c r="I5" s="7">
        <v>34.56</v>
      </c>
      <c r="J5" s="7">
        <f>I5*0.8</f>
        <v>27.648</v>
      </c>
      <c r="K5" s="7" t="s">
        <v>43</v>
      </c>
      <c r="L5" s="6" t="s">
        <v>47</v>
      </c>
      <c r="M5" s="7" t="s">
        <v>34</v>
      </c>
      <c r="N5" s="19"/>
      <c r="O5" s="7" t="s">
        <v>35</v>
      </c>
      <c r="P5" s="7" t="s">
        <v>36</v>
      </c>
      <c r="Q5" s="7" t="s">
        <v>37</v>
      </c>
      <c r="R5" s="7" t="s">
        <v>48</v>
      </c>
      <c r="S5" s="6" t="s">
        <v>39</v>
      </c>
      <c r="T5" s="6" t="s">
        <v>47</v>
      </c>
      <c r="U5" s="7">
        <f>[1]项目资产核实情况表!G7*0.8</f>
        <v>20</v>
      </c>
      <c r="V5" s="7" t="s">
        <v>40</v>
      </c>
      <c r="W5" s="6" t="s">
        <v>47</v>
      </c>
      <c r="X5" s="6" t="s">
        <v>41</v>
      </c>
      <c r="Y5" s="6" t="s">
        <v>42</v>
      </c>
      <c r="Z5" s="7"/>
    </row>
    <row r="6" s="13" customFormat="1" ht="52" customHeight="1" spans="1:26">
      <c r="A6" s="7">
        <f>SUBTOTAL(103,$B$4:B6)</f>
        <v>3</v>
      </c>
      <c r="B6" s="7" t="s">
        <v>43</v>
      </c>
      <c r="C6" s="18" t="s">
        <v>44</v>
      </c>
      <c r="D6" s="7">
        <v>332.88</v>
      </c>
      <c r="E6" s="18" t="s">
        <v>49</v>
      </c>
      <c r="F6" s="7">
        <v>1</v>
      </c>
      <c r="G6" s="7" t="s">
        <v>46</v>
      </c>
      <c r="H6" s="7" t="s">
        <v>32</v>
      </c>
      <c r="I6" s="7">
        <v>332.88</v>
      </c>
      <c r="J6" s="7">
        <f>I6*0.8</f>
        <v>266.304</v>
      </c>
      <c r="K6" s="7" t="s">
        <v>43</v>
      </c>
      <c r="L6" s="6" t="s">
        <v>47</v>
      </c>
      <c r="M6" s="7" t="s">
        <v>34</v>
      </c>
      <c r="N6" s="19"/>
      <c r="O6" s="7" t="s">
        <v>35</v>
      </c>
      <c r="P6" s="7" t="s">
        <v>36</v>
      </c>
      <c r="Q6" s="7" t="s">
        <v>37</v>
      </c>
      <c r="R6" s="7" t="s">
        <v>48</v>
      </c>
      <c r="S6" s="6" t="s">
        <v>39</v>
      </c>
      <c r="T6" s="6" t="s">
        <v>47</v>
      </c>
      <c r="U6" s="7">
        <f>[1]项目资产核实情况表!G8*0.8</f>
        <v>240</v>
      </c>
      <c r="V6" s="7" t="s">
        <v>40</v>
      </c>
      <c r="W6" s="6" t="s">
        <v>47</v>
      </c>
      <c r="X6" s="6" t="s">
        <v>41</v>
      </c>
      <c r="Y6" s="6" t="s">
        <v>42</v>
      </c>
      <c r="Z6" s="7"/>
    </row>
    <row r="7" s="13" customFormat="1" ht="52" customHeight="1" spans="1:26">
      <c r="A7" s="7">
        <f>SUBTOTAL(103,$B$4:B7)</f>
        <v>4</v>
      </c>
      <c r="B7" s="7" t="s">
        <v>43</v>
      </c>
      <c r="C7" s="18" t="s">
        <v>44</v>
      </c>
      <c r="D7" s="7">
        <v>620</v>
      </c>
      <c r="E7" s="18" t="s">
        <v>50</v>
      </c>
      <c r="F7" s="7">
        <v>1</v>
      </c>
      <c r="G7" s="7" t="s">
        <v>46</v>
      </c>
      <c r="H7" s="7" t="s">
        <v>32</v>
      </c>
      <c r="I7" s="7">
        <v>620</v>
      </c>
      <c r="J7" s="7">
        <f>I7*0.8</f>
        <v>496</v>
      </c>
      <c r="K7" s="7" t="s">
        <v>43</v>
      </c>
      <c r="L7" s="6" t="s">
        <v>47</v>
      </c>
      <c r="M7" s="7" t="s">
        <v>34</v>
      </c>
      <c r="N7" s="19"/>
      <c r="O7" s="7" t="s">
        <v>35</v>
      </c>
      <c r="P7" s="7" t="s">
        <v>36</v>
      </c>
      <c r="Q7" s="7" t="s">
        <v>37</v>
      </c>
      <c r="R7" s="7" t="s">
        <v>48</v>
      </c>
      <c r="S7" s="6" t="s">
        <v>39</v>
      </c>
      <c r="T7" s="6" t="s">
        <v>47</v>
      </c>
      <c r="U7" s="7">
        <f>[1]项目资产核实情况表!G9*0.8</f>
        <v>412</v>
      </c>
      <c r="V7" s="7" t="s">
        <v>40</v>
      </c>
      <c r="W7" s="6" t="s">
        <v>47</v>
      </c>
      <c r="X7" s="6" t="s">
        <v>41</v>
      </c>
      <c r="Y7" s="6" t="s">
        <v>42</v>
      </c>
      <c r="Z7" s="7"/>
    </row>
    <row r="8" s="13" customFormat="1" ht="52" customHeight="1" spans="1:26">
      <c r="A8" s="7">
        <f>SUBTOTAL(103,$B$4:B8)</f>
        <v>5</v>
      </c>
      <c r="B8" s="7" t="s">
        <v>43</v>
      </c>
      <c r="C8" s="18" t="s">
        <v>44</v>
      </c>
      <c r="D8" s="7">
        <v>310</v>
      </c>
      <c r="E8" s="18" t="s">
        <v>51</v>
      </c>
      <c r="F8" s="7">
        <v>1</v>
      </c>
      <c r="G8" s="7" t="s">
        <v>52</v>
      </c>
      <c r="H8" s="7" t="s">
        <v>32</v>
      </c>
      <c r="I8" s="7">
        <v>310</v>
      </c>
      <c r="J8" s="7">
        <f>I8*0.8</f>
        <v>248</v>
      </c>
      <c r="K8" s="7" t="s">
        <v>43</v>
      </c>
      <c r="L8" s="6" t="s">
        <v>47</v>
      </c>
      <c r="M8" s="7" t="s">
        <v>34</v>
      </c>
      <c r="N8" s="19"/>
      <c r="O8" s="7" t="s">
        <v>35</v>
      </c>
      <c r="P8" s="7" t="s">
        <v>36</v>
      </c>
      <c r="Q8" s="7" t="s">
        <v>37</v>
      </c>
      <c r="R8" s="7" t="s">
        <v>48</v>
      </c>
      <c r="S8" s="6" t="s">
        <v>39</v>
      </c>
      <c r="T8" s="6" t="s">
        <v>47</v>
      </c>
      <c r="U8" s="7">
        <f>[1]项目资产核实情况表!G10*0.8</f>
        <v>219.2</v>
      </c>
      <c r="V8" s="7" t="s">
        <v>40</v>
      </c>
      <c r="W8" s="6" t="s">
        <v>47</v>
      </c>
      <c r="X8" s="6" t="s">
        <v>41</v>
      </c>
      <c r="Y8" s="6" t="s">
        <v>42</v>
      </c>
      <c r="Z8" s="7"/>
    </row>
    <row r="9" s="13" customFormat="1" ht="52" customHeight="1" spans="1:26">
      <c r="A9" s="7">
        <f>SUBTOTAL(103,$B$4:B9)</f>
        <v>6</v>
      </c>
      <c r="B9" s="7" t="s">
        <v>43</v>
      </c>
      <c r="C9" s="18" t="s">
        <v>44</v>
      </c>
      <c r="D9" s="7">
        <v>165</v>
      </c>
      <c r="E9" s="18" t="s">
        <v>53</v>
      </c>
      <c r="F9" s="7">
        <v>1</v>
      </c>
      <c r="G9" s="7" t="s">
        <v>46</v>
      </c>
      <c r="H9" s="7" t="s">
        <v>32</v>
      </c>
      <c r="I9" s="7">
        <v>165</v>
      </c>
      <c r="J9" s="7">
        <f>I9*0.8</f>
        <v>132</v>
      </c>
      <c r="K9" s="7" t="s">
        <v>43</v>
      </c>
      <c r="L9" s="6" t="s">
        <v>47</v>
      </c>
      <c r="M9" s="7" t="s">
        <v>34</v>
      </c>
      <c r="N9" s="19"/>
      <c r="O9" s="7" t="s">
        <v>35</v>
      </c>
      <c r="P9" s="7" t="s">
        <v>36</v>
      </c>
      <c r="Q9" s="7" t="s">
        <v>37</v>
      </c>
      <c r="R9" s="7" t="s">
        <v>48</v>
      </c>
      <c r="S9" s="6" t="s">
        <v>39</v>
      </c>
      <c r="T9" s="6" t="s">
        <v>47</v>
      </c>
      <c r="U9" s="7">
        <f>[1]项目资产核实情况表!G11*0.8</f>
        <v>16</v>
      </c>
      <c r="V9" s="7" t="s">
        <v>40</v>
      </c>
      <c r="W9" s="6" t="s">
        <v>47</v>
      </c>
      <c r="X9" s="6" t="s">
        <v>41</v>
      </c>
      <c r="Y9" s="6" t="s">
        <v>42</v>
      </c>
      <c r="Z9" s="7"/>
    </row>
    <row r="10" s="13" customFormat="1" ht="52" customHeight="1" spans="1:26">
      <c r="A10" s="7">
        <f>SUBTOTAL(103,$B$4:B10)</f>
        <v>7</v>
      </c>
      <c r="B10" s="7" t="s">
        <v>54</v>
      </c>
      <c r="C10" s="18" t="s">
        <v>55</v>
      </c>
      <c r="D10" s="7">
        <v>69</v>
      </c>
      <c r="E10" s="7" t="s">
        <v>56</v>
      </c>
      <c r="F10" s="7">
        <v>1</v>
      </c>
      <c r="G10" s="7" t="s">
        <v>46</v>
      </c>
      <c r="H10" s="7" t="s">
        <v>32</v>
      </c>
      <c r="I10" s="7">
        <v>69</v>
      </c>
      <c r="J10" s="7">
        <f>I10*0.8</f>
        <v>55.2</v>
      </c>
      <c r="K10" s="7" t="s">
        <v>54</v>
      </c>
      <c r="L10" s="6" t="s">
        <v>57</v>
      </c>
      <c r="M10" s="7" t="s">
        <v>34</v>
      </c>
      <c r="N10" s="19"/>
      <c r="O10" s="7" t="s">
        <v>35</v>
      </c>
      <c r="P10" s="7" t="s">
        <v>36</v>
      </c>
      <c r="Q10" s="7" t="s">
        <v>37</v>
      </c>
      <c r="R10" s="7" t="s">
        <v>48</v>
      </c>
      <c r="S10" s="6" t="s">
        <v>39</v>
      </c>
      <c r="T10" s="6" t="s">
        <v>57</v>
      </c>
      <c r="U10" s="7">
        <f>[1]项目资产核实情况表!G12*0.8</f>
        <v>32</v>
      </c>
      <c r="V10" s="7" t="s">
        <v>40</v>
      </c>
      <c r="W10" s="6" t="s">
        <v>57</v>
      </c>
      <c r="X10" s="6" t="s">
        <v>41</v>
      </c>
      <c r="Y10" s="6" t="s">
        <v>42</v>
      </c>
      <c r="Z10" s="7"/>
    </row>
    <row r="11" s="13" customFormat="1" ht="60" spans="1:26">
      <c r="A11" s="7">
        <f>SUBTOTAL(103,$B$4:B11)</f>
        <v>8</v>
      </c>
      <c r="B11" s="7" t="s">
        <v>54</v>
      </c>
      <c r="C11" s="18" t="s">
        <v>55</v>
      </c>
      <c r="D11" s="7">
        <v>36</v>
      </c>
      <c r="E11" s="7" t="s">
        <v>58</v>
      </c>
      <c r="F11" s="7">
        <v>1</v>
      </c>
      <c r="G11" s="7" t="s">
        <v>46</v>
      </c>
      <c r="H11" s="7" t="s">
        <v>32</v>
      </c>
      <c r="I11" s="7">
        <v>36</v>
      </c>
      <c r="J11" s="7">
        <f>I11*0.8</f>
        <v>28.8</v>
      </c>
      <c r="K11" s="7" t="s">
        <v>54</v>
      </c>
      <c r="L11" s="6" t="s">
        <v>57</v>
      </c>
      <c r="M11" s="7" t="s">
        <v>34</v>
      </c>
      <c r="N11" s="19"/>
      <c r="O11" s="7" t="s">
        <v>35</v>
      </c>
      <c r="P11" s="7" t="s">
        <v>36</v>
      </c>
      <c r="Q11" s="7" t="s">
        <v>37</v>
      </c>
      <c r="R11" s="7" t="s">
        <v>48</v>
      </c>
      <c r="S11" s="6" t="s">
        <v>39</v>
      </c>
      <c r="T11" s="6" t="s">
        <v>57</v>
      </c>
      <c r="U11" s="7">
        <f>[1]项目资产核实情况表!G13*0.8</f>
        <v>19.2</v>
      </c>
      <c r="V11" s="7" t="s">
        <v>40</v>
      </c>
      <c r="W11" s="6" t="s">
        <v>57</v>
      </c>
      <c r="X11" s="6" t="s">
        <v>41</v>
      </c>
      <c r="Y11" s="6" t="s">
        <v>42</v>
      </c>
      <c r="Z11" s="7"/>
    </row>
    <row r="12" s="13" customFormat="1" ht="60" spans="1:26">
      <c r="A12" s="7">
        <f>SUBTOTAL(103,$B$4:B12)</f>
        <v>9</v>
      </c>
      <c r="B12" s="7" t="s">
        <v>54</v>
      </c>
      <c r="C12" s="18" t="s">
        <v>55</v>
      </c>
      <c r="D12" s="7">
        <v>25</v>
      </c>
      <c r="E12" s="7" t="s">
        <v>59</v>
      </c>
      <c r="F12" s="7">
        <v>1</v>
      </c>
      <c r="G12" s="7" t="s">
        <v>31</v>
      </c>
      <c r="H12" s="7" t="s">
        <v>32</v>
      </c>
      <c r="I12" s="7">
        <v>25</v>
      </c>
      <c r="J12" s="7">
        <f>I12*0.8</f>
        <v>20</v>
      </c>
      <c r="K12" s="7" t="s">
        <v>54</v>
      </c>
      <c r="L12" s="6" t="s">
        <v>57</v>
      </c>
      <c r="M12" s="7" t="s">
        <v>34</v>
      </c>
      <c r="N12" s="19"/>
      <c r="O12" s="7" t="s">
        <v>35</v>
      </c>
      <c r="P12" s="7" t="s">
        <v>36</v>
      </c>
      <c r="Q12" s="7" t="s">
        <v>37</v>
      </c>
      <c r="R12" s="7" t="s">
        <v>38</v>
      </c>
      <c r="S12" s="6" t="s">
        <v>39</v>
      </c>
      <c r="T12" s="6" t="s">
        <v>57</v>
      </c>
      <c r="U12" s="7">
        <f>[1]项目资产核实情况表!G14*0.8</f>
        <v>16</v>
      </c>
      <c r="V12" s="7" t="s">
        <v>40</v>
      </c>
      <c r="W12" s="6" t="s">
        <v>57</v>
      </c>
      <c r="X12" s="6" t="s">
        <v>41</v>
      </c>
      <c r="Y12" s="6" t="s">
        <v>42</v>
      </c>
      <c r="Z12" s="7"/>
    </row>
    <row r="13" s="13" customFormat="1" ht="60" spans="1:26">
      <c r="A13" s="7">
        <f>SUBTOTAL(103,$B$4:B13)</f>
        <v>10</v>
      </c>
      <c r="B13" s="7" t="s">
        <v>54</v>
      </c>
      <c r="C13" s="18" t="s">
        <v>55</v>
      </c>
      <c r="D13" s="7">
        <v>10</v>
      </c>
      <c r="E13" s="7" t="s">
        <v>60</v>
      </c>
      <c r="F13" s="7">
        <v>2</v>
      </c>
      <c r="G13" s="7" t="s">
        <v>46</v>
      </c>
      <c r="H13" s="7" t="s">
        <v>32</v>
      </c>
      <c r="I13" s="7">
        <v>10</v>
      </c>
      <c r="J13" s="7">
        <f>I13*0.8</f>
        <v>8</v>
      </c>
      <c r="K13" s="7" t="s">
        <v>54</v>
      </c>
      <c r="L13" s="6" t="s">
        <v>57</v>
      </c>
      <c r="M13" s="7" t="s">
        <v>34</v>
      </c>
      <c r="N13" s="19"/>
      <c r="O13" s="7" t="s">
        <v>35</v>
      </c>
      <c r="P13" s="7" t="s">
        <v>36</v>
      </c>
      <c r="Q13" s="7" t="s">
        <v>37</v>
      </c>
      <c r="R13" s="7" t="s">
        <v>48</v>
      </c>
      <c r="S13" s="6" t="s">
        <v>39</v>
      </c>
      <c r="T13" s="6" t="s">
        <v>57</v>
      </c>
      <c r="U13" s="7">
        <f>[1]项目资产核实情况表!G15*0.8</f>
        <v>6.4</v>
      </c>
      <c r="V13" s="7" t="s">
        <v>40</v>
      </c>
      <c r="W13" s="6" t="s">
        <v>57</v>
      </c>
      <c r="X13" s="6" t="s">
        <v>41</v>
      </c>
      <c r="Y13" s="6" t="s">
        <v>42</v>
      </c>
      <c r="Z13" s="7"/>
    </row>
    <row r="14" s="13" customFormat="1" ht="51" customHeight="1" spans="1:26">
      <c r="A14" s="7">
        <f>SUBTOTAL(103,$B$4:B14)</f>
        <v>11</v>
      </c>
      <c r="B14" s="7" t="s">
        <v>54</v>
      </c>
      <c r="C14" s="18" t="s">
        <v>55</v>
      </c>
      <c r="D14" s="7">
        <v>2</v>
      </c>
      <c r="E14" s="7" t="s">
        <v>61</v>
      </c>
      <c r="F14" s="7">
        <v>1</v>
      </c>
      <c r="G14" s="7" t="s">
        <v>31</v>
      </c>
      <c r="H14" s="7" t="s">
        <v>32</v>
      </c>
      <c r="I14" s="7">
        <v>2</v>
      </c>
      <c r="J14" s="7">
        <f>I14*0.8</f>
        <v>1.6</v>
      </c>
      <c r="K14" s="7" t="s">
        <v>54</v>
      </c>
      <c r="L14" s="6" t="s">
        <v>57</v>
      </c>
      <c r="M14" s="7" t="s">
        <v>34</v>
      </c>
      <c r="N14" s="19"/>
      <c r="O14" s="7" t="s">
        <v>35</v>
      </c>
      <c r="P14" s="7" t="s">
        <v>36</v>
      </c>
      <c r="Q14" s="7" t="s">
        <v>37</v>
      </c>
      <c r="R14" s="7" t="s">
        <v>38</v>
      </c>
      <c r="S14" s="6" t="s">
        <v>39</v>
      </c>
      <c r="T14" s="6" t="s">
        <v>57</v>
      </c>
      <c r="U14" s="7">
        <f>[1]项目资产核实情况表!G16*0.8</f>
        <v>1.28</v>
      </c>
      <c r="V14" s="7" t="s">
        <v>40</v>
      </c>
      <c r="W14" s="6" t="s">
        <v>57</v>
      </c>
      <c r="X14" s="6" t="s">
        <v>41</v>
      </c>
      <c r="Y14" s="6" t="s">
        <v>42</v>
      </c>
      <c r="Z14" s="7"/>
    </row>
    <row r="15" s="13" customFormat="1" ht="60" spans="1:26">
      <c r="A15" s="7">
        <f>SUBTOTAL(103,$B$4:B15)</f>
        <v>12</v>
      </c>
      <c r="B15" s="7" t="s">
        <v>54</v>
      </c>
      <c r="C15" s="18" t="s">
        <v>55</v>
      </c>
      <c r="D15" s="7">
        <v>2</v>
      </c>
      <c r="E15" s="7" t="s">
        <v>62</v>
      </c>
      <c r="F15" s="7">
        <v>1</v>
      </c>
      <c r="G15" s="7" t="s">
        <v>63</v>
      </c>
      <c r="H15" s="7" t="s">
        <v>32</v>
      </c>
      <c r="I15" s="7">
        <v>2</v>
      </c>
      <c r="J15" s="7">
        <f>I15*0.8</f>
        <v>1.6</v>
      </c>
      <c r="K15" s="7" t="s">
        <v>54</v>
      </c>
      <c r="L15" s="6" t="s">
        <v>57</v>
      </c>
      <c r="M15" s="7" t="s">
        <v>34</v>
      </c>
      <c r="N15" s="19"/>
      <c r="O15" s="7" t="s">
        <v>35</v>
      </c>
      <c r="P15" s="7" t="s">
        <v>36</v>
      </c>
      <c r="Q15" s="7" t="s">
        <v>37</v>
      </c>
      <c r="R15" s="7" t="s">
        <v>38</v>
      </c>
      <c r="S15" s="6" t="s">
        <v>39</v>
      </c>
      <c r="T15" s="6" t="s">
        <v>57</v>
      </c>
      <c r="U15" s="7">
        <f>[1]项目资产核实情况表!G17*0.8</f>
        <v>1.28</v>
      </c>
      <c r="V15" s="7" t="s">
        <v>40</v>
      </c>
      <c r="W15" s="6" t="s">
        <v>57</v>
      </c>
      <c r="X15" s="6" t="s">
        <v>41</v>
      </c>
      <c r="Y15" s="6" t="s">
        <v>42</v>
      </c>
      <c r="Z15" s="7"/>
    </row>
    <row r="16" s="13" customFormat="1" ht="60" spans="1:26">
      <c r="A16" s="7">
        <f>SUBTOTAL(103,$B$4:B16)</f>
        <v>13</v>
      </c>
      <c r="B16" s="7" t="s">
        <v>54</v>
      </c>
      <c r="C16" s="18" t="s">
        <v>55</v>
      </c>
      <c r="D16" s="7">
        <v>23</v>
      </c>
      <c r="E16" s="7" t="s">
        <v>64</v>
      </c>
      <c r="F16" s="7">
        <v>40000</v>
      </c>
      <c r="G16" s="7" t="s">
        <v>46</v>
      </c>
      <c r="H16" s="7" t="s">
        <v>32</v>
      </c>
      <c r="I16" s="7">
        <v>23</v>
      </c>
      <c r="J16" s="7">
        <f>I16*0.8</f>
        <v>18.4</v>
      </c>
      <c r="K16" s="7" t="s">
        <v>54</v>
      </c>
      <c r="L16" s="6" t="s">
        <v>57</v>
      </c>
      <c r="M16" s="7" t="s">
        <v>34</v>
      </c>
      <c r="N16" s="19"/>
      <c r="O16" s="7" t="s">
        <v>35</v>
      </c>
      <c r="P16" s="7" t="s">
        <v>36</v>
      </c>
      <c r="Q16" s="7" t="s">
        <v>37</v>
      </c>
      <c r="R16" s="7" t="s">
        <v>65</v>
      </c>
      <c r="S16" s="6" t="s">
        <v>39</v>
      </c>
      <c r="T16" s="6" t="s">
        <v>57</v>
      </c>
      <c r="U16" s="7">
        <f>[1]项目资产核实情况表!G18*0.8</f>
        <v>14.72</v>
      </c>
      <c r="V16" s="7" t="s">
        <v>40</v>
      </c>
      <c r="W16" s="6" t="s">
        <v>57</v>
      </c>
      <c r="X16" s="6" t="s">
        <v>41</v>
      </c>
      <c r="Y16" s="6" t="s">
        <v>42</v>
      </c>
      <c r="Z16" s="7"/>
    </row>
    <row r="17" s="13" customFormat="1" ht="57" customHeight="1" spans="1:26">
      <c r="A17" s="7">
        <f>SUBTOTAL(103,$B$4:B17)</f>
        <v>14</v>
      </c>
      <c r="B17" s="7" t="s">
        <v>54</v>
      </c>
      <c r="C17" s="18" t="s">
        <v>55</v>
      </c>
      <c r="D17" s="7">
        <v>20</v>
      </c>
      <c r="E17" s="7" t="s">
        <v>66</v>
      </c>
      <c r="F17" s="7">
        <v>2</v>
      </c>
      <c r="G17" s="7" t="s">
        <v>63</v>
      </c>
      <c r="H17" s="7" t="s">
        <v>32</v>
      </c>
      <c r="I17" s="7">
        <v>20</v>
      </c>
      <c r="J17" s="7">
        <f>I17*0.8</f>
        <v>16</v>
      </c>
      <c r="K17" s="7" t="s">
        <v>54</v>
      </c>
      <c r="L17" s="6" t="s">
        <v>57</v>
      </c>
      <c r="M17" s="7" t="s">
        <v>34</v>
      </c>
      <c r="N17" s="19"/>
      <c r="O17" s="7" t="s">
        <v>35</v>
      </c>
      <c r="P17" s="7" t="s">
        <v>36</v>
      </c>
      <c r="Q17" s="7" t="s">
        <v>37</v>
      </c>
      <c r="R17" s="7" t="s">
        <v>38</v>
      </c>
      <c r="S17" s="6" t="s">
        <v>39</v>
      </c>
      <c r="T17" s="6" t="s">
        <v>57</v>
      </c>
      <c r="U17" s="7">
        <f>[1]项目资产核实情况表!G19*0.8</f>
        <v>12.8</v>
      </c>
      <c r="V17" s="7" t="s">
        <v>40</v>
      </c>
      <c r="W17" s="6" t="s">
        <v>57</v>
      </c>
      <c r="X17" s="6" t="s">
        <v>41</v>
      </c>
      <c r="Y17" s="6" t="s">
        <v>42</v>
      </c>
      <c r="Z17" s="19"/>
    </row>
    <row r="18" s="13" customFormat="1" ht="57" customHeight="1" spans="1:26">
      <c r="A18" s="7">
        <f>SUBTOTAL(103,$B$4:B18)</f>
        <v>15</v>
      </c>
      <c r="B18" s="7" t="s">
        <v>54</v>
      </c>
      <c r="C18" s="18" t="s">
        <v>55</v>
      </c>
      <c r="D18" s="7">
        <v>10</v>
      </c>
      <c r="E18" s="7" t="s">
        <v>67</v>
      </c>
      <c r="F18" s="7">
        <v>2</v>
      </c>
      <c r="G18" s="7" t="s">
        <v>31</v>
      </c>
      <c r="H18" s="7" t="s">
        <v>32</v>
      </c>
      <c r="I18" s="7">
        <v>10</v>
      </c>
      <c r="J18" s="7">
        <f>I18*0.8</f>
        <v>8</v>
      </c>
      <c r="K18" s="7" t="s">
        <v>54</v>
      </c>
      <c r="L18" s="6" t="s">
        <v>57</v>
      </c>
      <c r="M18" s="7" t="s">
        <v>34</v>
      </c>
      <c r="N18" s="19"/>
      <c r="O18" s="7" t="s">
        <v>35</v>
      </c>
      <c r="P18" s="7" t="s">
        <v>36</v>
      </c>
      <c r="Q18" s="7" t="s">
        <v>37</v>
      </c>
      <c r="R18" s="7" t="s">
        <v>38</v>
      </c>
      <c r="S18" s="6" t="s">
        <v>39</v>
      </c>
      <c r="T18" s="6" t="s">
        <v>57</v>
      </c>
      <c r="U18" s="7">
        <f>[1]项目资产核实情况表!G20*0.8</f>
        <v>6.4</v>
      </c>
      <c r="V18" s="7" t="s">
        <v>40</v>
      </c>
      <c r="W18" s="6" t="s">
        <v>57</v>
      </c>
      <c r="X18" s="6" t="s">
        <v>41</v>
      </c>
      <c r="Y18" s="6" t="s">
        <v>42</v>
      </c>
      <c r="Z18" s="19"/>
    </row>
    <row r="19" s="13" customFormat="1" ht="57" customHeight="1" spans="1:26">
      <c r="A19" s="7">
        <f>SUBTOTAL(103,$B$4:B19)</f>
        <v>16</v>
      </c>
      <c r="B19" s="7" t="s">
        <v>54</v>
      </c>
      <c r="C19" s="18" t="s">
        <v>55</v>
      </c>
      <c r="D19" s="7">
        <v>78</v>
      </c>
      <c r="E19" s="7" t="s">
        <v>68</v>
      </c>
      <c r="F19" s="7">
        <v>1</v>
      </c>
      <c r="G19" s="7" t="s">
        <v>46</v>
      </c>
      <c r="H19" s="7" t="s">
        <v>32</v>
      </c>
      <c r="I19" s="7">
        <v>78</v>
      </c>
      <c r="J19" s="7">
        <f>I19*0.8</f>
        <v>62.4</v>
      </c>
      <c r="K19" s="7" t="s">
        <v>54</v>
      </c>
      <c r="L19" s="6" t="s">
        <v>57</v>
      </c>
      <c r="M19" s="7" t="s">
        <v>34</v>
      </c>
      <c r="N19" s="19"/>
      <c r="O19" s="7" t="s">
        <v>35</v>
      </c>
      <c r="P19" s="7" t="s">
        <v>36</v>
      </c>
      <c r="Q19" s="7" t="s">
        <v>37</v>
      </c>
      <c r="R19" s="7" t="s">
        <v>69</v>
      </c>
      <c r="S19" s="6" t="s">
        <v>39</v>
      </c>
      <c r="T19" s="6" t="s">
        <v>57</v>
      </c>
      <c r="U19" s="7">
        <f>[1]项目资产核实情况表!G21*0.8</f>
        <v>49.92</v>
      </c>
      <c r="V19" s="7" t="s">
        <v>40</v>
      </c>
      <c r="W19" s="6" t="s">
        <v>57</v>
      </c>
      <c r="X19" s="6" t="s">
        <v>41</v>
      </c>
      <c r="Y19" s="6" t="s">
        <v>42</v>
      </c>
      <c r="Z19" s="19"/>
    </row>
    <row r="20" s="13" customFormat="1" ht="48" spans="1:26">
      <c r="A20" s="7">
        <f>SUBTOTAL(103,$B$4:B20)</f>
        <v>17</v>
      </c>
      <c r="B20" s="7" t="s">
        <v>70</v>
      </c>
      <c r="C20" s="18" t="s">
        <v>71</v>
      </c>
      <c r="D20" s="7">
        <v>45</v>
      </c>
      <c r="E20" s="18" t="s">
        <v>56</v>
      </c>
      <c r="F20" s="7">
        <v>1</v>
      </c>
      <c r="G20" s="7" t="s">
        <v>46</v>
      </c>
      <c r="H20" s="7" t="s">
        <v>32</v>
      </c>
      <c r="I20" s="7">
        <v>45</v>
      </c>
      <c r="J20" s="7">
        <f>I20*0.8</f>
        <v>36</v>
      </c>
      <c r="K20" s="7" t="s">
        <v>70</v>
      </c>
      <c r="L20" s="7" t="s">
        <v>72</v>
      </c>
      <c r="M20" s="7" t="s">
        <v>34</v>
      </c>
      <c r="N20" s="19"/>
      <c r="O20" s="7" t="s">
        <v>35</v>
      </c>
      <c r="P20" s="7" t="s">
        <v>36</v>
      </c>
      <c r="Q20" s="7" t="s">
        <v>37</v>
      </c>
      <c r="R20" s="7" t="s">
        <v>48</v>
      </c>
      <c r="S20" s="6" t="s">
        <v>39</v>
      </c>
      <c r="T20" s="7" t="s">
        <v>72</v>
      </c>
      <c r="U20" s="7">
        <f>[1]项目资产核实情况表!G22*0.8</f>
        <v>28.8</v>
      </c>
      <c r="V20" s="7" t="s">
        <v>40</v>
      </c>
      <c r="W20" s="7" t="s">
        <v>72</v>
      </c>
      <c r="X20" s="6" t="s">
        <v>41</v>
      </c>
      <c r="Y20" s="6" t="s">
        <v>42</v>
      </c>
      <c r="Z20" s="19"/>
    </row>
    <row r="21" s="13" customFormat="1" ht="48" spans="1:26">
      <c r="A21" s="7">
        <f>SUBTOTAL(103,$B$4:B21)</f>
        <v>18</v>
      </c>
      <c r="B21" s="7" t="s">
        <v>73</v>
      </c>
      <c r="C21" s="18" t="s">
        <v>74</v>
      </c>
      <c r="D21" s="7">
        <v>30</v>
      </c>
      <c r="E21" s="18" t="s">
        <v>75</v>
      </c>
      <c r="F21" s="7">
        <v>10</v>
      </c>
      <c r="G21" s="7" t="s">
        <v>31</v>
      </c>
      <c r="H21" s="7" t="s">
        <v>32</v>
      </c>
      <c r="I21" s="7">
        <v>30</v>
      </c>
      <c r="J21" s="7">
        <f>I21*0.8</f>
        <v>24</v>
      </c>
      <c r="K21" s="7" t="s">
        <v>73</v>
      </c>
      <c r="L21" s="7" t="s">
        <v>76</v>
      </c>
      <c r="M21" s="7" t="s">
        <v>34</v>
      </c>
      <c r="N21" s="19"/>
      <c r="O21" s="7" t="s">
        <v>35</v>
      </c>
      <c r="P21" s="7" t="s">
        <v>36</v>
      </c>
      <c r="Q21" s="7" t="s">
        <v>37</v>
      </c>
      <c r="R21" s="7" t="s">
        <v>65</v>
      </c>
      <c r="S21" s="6" t="s">
        <v>39</v>
      </c>
      <c r="T21" s="7" t="s">
        <v>76</v>
      </c>
      <c r="U21" s="7">
        <f>[1]项目资产核实情况表!G23*0.8</f>
        <v>24</v>
      </c>
      <c r="V21" s="7" t="s">
        <v>40</v>
      </c>
      <c r="W21" s="7" t="s">
        <v>76</v>
      </c>
      <c r="X21" s="6" t="s">
        <v>41</v>
      </c>
      <c r="Y21" s="6" t="s">
        <v>42</v>
      </c>
      <c r="Z21" s="19"/>
    </row>
    <row r="22" s="13" customFormat="1" ht="54" customHeight="1" spans="1:26">
      <c r="A22" s="7">
        <f>SUBTOTAL(103,$B$4:B22)</f>
        <v>19</v>
      </c>
      <c r="B22" s="7" t="s">
        <v>77</v>
      </c>
      <c r="C22" s="18" t="s">
        <v>78</v>
      </c>
      <c r="D22" s="7">
        <v>72</v>
      </c>
      <c r="E22" s="18" t="s">
        <v>79</v>
      </c>
      <c r="F22" s="7">
        <v>4</v>
      </c>
      <c r="G22" s="7" t="s">
        <v>31</v>
      </c>
      <c r="H22" s="7" t="s">
        <v>32</v>
      </c>
      <c r="I22" s="7">
        <v>72</v>
      </c>
      <c r="J22" s="7">
        <f>I22*0.8</f>
        <v>57.6</v>
      </c>
      <c r="K22" s="7" t="s">
        <v>77</v>
      </c>
      <c r="L22" s="7" t="s">
        <v>80</v>
      </c>
      <c r="M22" s="7" t="s">
        <v>34</v>
      </c>
      <c r="N22" s="19"/>
      <c r="O22" s="7" t="s">
        <v>35</v>
      </c>
      <c r="P22" s="7" t="s">
        <v>36</v>
      </c>
      <c r="Q22" s="7" t="s">
        <v>37</v>
      </c>
      <c r="R22" s="7" t="s">
        <v>65</v>
      </c>
      <c r="S22" s="6" t="s">
        <v>39</v>
      </c>
      <c r="T22" s="7" t="s">
        <v>80</v>
      </c>
      <c r="U22" s="7">
        <f>[1]项目资产核实情况表!G24*0.8</f>
        <v>40</v>
      </c>
      <c r="V22" s="7" t="s">
        <v>40</v>
      </c>
      <c r="W22" s="7" t="s">
        <v>80</v>
      </c>
      <c r="X22" s="6" t="s">
        <v>41</v>
      </c>
      <c r="Y22" s="6" t="s">
        <v>42</v>
      </c>
      <c r="Z22" s="19"/>
    </row>
    <row r="23" s="13" customFormat="1" ht="54" customHeight="1" spans="1:26">
      <c r="A23" s="7">
        <f>SUBTOTAL(103,$B$4:B23)</f>
        <v>20</v>
      </c>
      <c r="B23" s="19" t="s">
        <v>81</v>
      </c>
      <c r="C23" s="18" t="s">
        <v>82</v>
      </c>
      <c r="D23" s="19">
        <v>84</v>
      </c>
      <c r="E23" s="18" t="s">
        <v>83</v>
      </c>
      <c r="F23" s="7">
        <v>4</v>
      </c>
      <c r="G23" s="7" t="s">
        <v>31</v>
      </c>
      <c r="H23" s="7" t="s">
        <v>32</v>
      </c>
      <c r="I23" s="19">
        <v>84</v>
      </c>
      <c r="J23" s="7">
        <f>I23*0.8</f>
        <v>67.2</v>
      </c>
      <c r="K23" s="19" t="s">
        <v>81</v>
      </c>
      <c r="L23" s="7" t="s">
        <v>84</v>
      </c>
      <c r="M23" s="7" t="s">
        <v>34</v>
      </c>
      <c r="N23" s="19"/>
      <c r="O23" s="7" t="s">
        <v>35</v>
      </c>
      <c r="P23" s="7" t="s">
        <v>36</v>
      </c>
      <c r="Q23" s="7" t="s">
        <v>37</v>
      </c>
      <c r="R23" s="7" t="s">
        <v>65</v>
      </c>
      <c r="S23" s="6" t="s">
        <v>39</v>
      </c>
      <c r="T23" s="7" t="s">
        <v>84</v>
      </c>
      <c r="U23" s="7">
        <f>[1]项目资产核实情况表!G25*0.8</f>
        <v>40</v>
      </c>
      <c r="V23" s="7" t="s">
        <v>40</v>
      </c>
      <c r="W23" s="7" t="s">
        <v>84</v>
      </c>
      <c r="X23" s="6" t="s">
        <v>41</v>
      </c>
      <c r="Y23" s="6" t="s">
        <v>42</v>
      </c>
      <c r="Z23" s="19"/>
    </row>
    <row r="24" s="13" customFormat="1" ht="60" spans="1:26">
      <c r="A24" s="7">
        <f>SUBTOTAL(103,$B$4:B24)</f>
        <v>21</v>
      </c>
      <c r="B24" s="19" t="s">
        <v>85</v>
      </c>
      <c r="C24" s="18" t="s">
        <v>86</v>
      </c>
      <c r="D24" s="19">
        <v>36</v>
      </c>
      <c r="E24" s="18" t="s">
        <v>87</v>
      </c>
      <c r="F24" s="7">
        <v>1</v>
      </c>
      <c r="G24" s="7" t="s">
        <v>46</v>
      </c>
      <c r="H24" s="7" t="s">
        <v>32</v>
      </c>
      <c r="I24" s="19">
        <v>36</v>
      </c>
      <c r="J24" s="7">
        <f>I24*0.8</f>
        <v>28.8</v>
      </c>
      <c r="K24" s="19" t="s">
        <v>85</v>
      </c>
      <c r="L24" s="7" t="s">
        <v>88</v>
      </c>
      <c r="M24" s="7" t="s">
        <v>34</v>
      </c>
      <c r="N24" s="19"/>
      <c r="O24" s="7" t="s">
        <v>35</v>
      </c>
      <c r="P24" s="7" t="s">
        <v>36</v>
      </c>
      <c r="Q24" s="7" t="s">
        <v>37</v>
      </c>
      <c r="R24" s="7" t="s">
        <v>48</v>
      </c>
      <c r="S24" s="6" t="s">
        <v>39</v>
      </c>
      <c r="T24" s="7" t="s">
        <v>88</v>
      </c>
      <c r="U24" s="7">
        <f>[1]项目资产核实情况表!G26*0.8</f>
        <v>24</v>
      </c>
      <c r="V24" s="7" t="s">
        <v>40</v>
      </c>
      <c r="W24" s="7" t="s">
        <v>88</v>
      </c>
      <c r="X24" s="6" t="s">
        <v>41</v>
      </c>
      <c r="Y24" s="6" t="s">
        <v>42</v>
      </c>
      <c r="Z24" s="19"/>
    </row>
    <row r="25" s="13" customFormat="1" ht="60" spans="1:26">
      <c r="A25" s="7">
        <f>SUBTOTAL(103,$B$4:B25)</f>
        <v>22</v>
      </c>
      <c r="B25" s="19" t="s">
        <v>85</v>
      </c>
      <c r="C25" s="18" t="s">
        <v>86</v>
      </c>
      <c r="D25" s="25">
        <v>24</v>
      </c>
      <c r="E25" s="18" t="s">
        <v>89</v>
      </c>
      <c r="F25" s="19">
        <v>1</v>
      </c>
      <c r="G25" s="19" t="s">
        <v>63</v>
      </c>
      <c r="H25" s="7" t="s">
        <v>32</v>
      </c>
      <c r="I25" s="25">
        <v>24</v>
      </c>
      <c r="J25" s="7">
        <f>I25*0.8</f>
        <v>19.2</v>
      </c>
      <c r="K25" s="19" t="s">
        <v>85</v>
      </c>
      <c r="L25" s="7" t="s">
        <v>88</v>
      </c>
      <c r="M25" s="7" t="s">
        <v>34</v>
      </c>
      <c r="N25" s="19"/>
      <c r="O25" s="7" t="s">
        <v>35</v>
      </c>
      <c r="P25" s="7" t="s">
        <v>36</v>
      </c>
      <c r="Q25" s="7" t="s">
        <v>37</v>
      </c>
      <c r="R25" s="7" t="s">
        <v>65</v>
      </c>
      <c r="S25" s="6" t="s">
        <v>39</v>
      </c>
      <c r="T25" s="7" t="s">
        <v>88</v>
      </c>
      <c r="U25" s="7">
        <f>[1]项目资产核实情况表!G27*0.8</f>
        <v>16</v>
      </c>
      <c r="V25" s="7" t="s">
        <v>40</v>
      </c>
      <c r="W25" s="7" t="s">
        <v>88</v>
      </c>
      <c r="X25" s="6" t="s">
        <v>41</v>
      </c>
      <c r="Y25" s="6" t="s">
        <v>42</v>
      </c>
      <c r="Z25" s="19"/>
    </row>
    <row r="26" s="13" customFormat="1" ht="60" spans="1:26">
      <c r="A26" s="7">
        <f>SUBTOTAL(103,$B$4:B26)</f>
        <v>23</v>
      </c>
      <c r="B26" s="19" t="s">
        <v>90</v>
      </c>
      <c r="C26" s="18" t="s">
        <v>91</v>
      </c>
      <c r="D26" s="25">
        <v>13</v>
      </c>
      <c r="E26" s="18" t="s">
        <v>92</v>
      </c>
      <c r="F26" s="7">
        <v>1</v>
      </c>
      <c r="G26" s="7" t="s">
        <v>46</v>
      </c>
      <c r="H26" s="7" t="s">
        <v>32</v>
      </c>
      <c r="I26" s="25">
        <v>13</v>
      </c>
      <c r="J26" s="7">
        <f>I26*0.8</f>
        <v>10.4</v>
      </c>
      <c r="K26" s="19" t="s">
        <v>90</v>
      </c>
      <c r="L26" s="7" t="s">
        <v>93</v>
      </c>
      <c r="M26" s="7" t="s">
        <v>34</v>
      </c>
      <c r="N26" s="19"/>
      <c r="O26" s="7" t="s">
        <v>35</v>
      </c>
      <c r="P26" s="7" t="s">
        <v>36</v>
      </c>
      <c r="Q26" s="7" t="s">
        <v>37</v>
      </c>
      <c r="R26" s="7" t="s">
        <v>69</v>
      </c>
      <c r="S26" s="6" t="s">
        <v>39</v>
      </c>
      <c r="T26" s="7" t="s">
        <v>93</v>
      </c>
      <c r="U26" s="7">
        <f>[1]项目资产核实情况表!G28*0.8</f>
        <v>8</v>
      </c>
      <c r="V26" s="7" t="s">
        <v>40</v>
      </c>
      <c r="W26" s="7" t="s">
        <v>93</v>
      </c>
      <c r="X26" s="6" t="s">
        <v>41</v>
      </c>
      <c r="Y26" s="6" t="s">
        <v>42</v>
      </c>
      <c r="Z26" s="19"/>
    </row>
    <row r="27" s="13" customFormat="1" ht="60" spans="1:26">
      <c r="A27" s="7">
        <f>SUBTOTAL(103,$B$4:B27)</f>
        <v>24</v>
      </c>
      <c r="B27" s="19" t="s">
        <v>90</v>
      </c>
      <c r="C27" s="18" t="s">
        <v>91</v>
      </c>
      <c r="D27" s="25">
        <v>18.23</v>
      </c>
      <c r="E27" s="18" t="s">
        <v>94</v>
      </c>
      <c r="F27" s="7">
        <v>1</v>
      </c>
      <c r="G27" s="7" t="s">
        <v>46</v>
      </c>
      <c r="H27" s="7" t="s">
        <v>32</v>
      </c>
      <c r="I27" s="25">
        <v>18.23</v>
      </c>
      <c r="J27" s="7">
        <f>I27*0.8</f>
        <v>14.584</v>
      </c>
      <c r="K27" s="19" t="s">
        <v>90</v>
      </c>
      <c r="L27" s="7" t="s">
        <v>93</v>
      </c>
      <c r="M27" s="7" t="s">
        <v>34</v>
      </c>
      <c r="N27" s="19"/>
      <c r="O27" s="7" t="s">
        <v>35</v>
      </c>
      <c r="P27" s="7" t="s">
        <v>36</v>
      </c>
      <c r="Q27" s="7" t="s">
        <v>37</v>
      </c>
      <c r="R27" s="7" t="s">
        <v>95</v>
      </c>
      <c r="S27" s="6" t="s">
        <v>39</v>
      </c>
      <c r="T27" s="7" t="s">
        <v>93</v>
      </c>
      <c r="U27" s="7">
        <f>[1]项目资产核实情况表!G29*0.8</f>
        <v>7.2</v>
      </c>
      <c r="V27" s="7" t="s">
        <v>40</v>
      </c>
      <c r="W27" s="7" t="s">
        <v>93</v>
      </c>
      <c r="X27" s="6" t="s">
        <v>41</v>
      </c>
      <c r="Y27" s="6" t="s">
        <v>42</v>
      </c>
      <c r="Z27" s="19"/>
    </row>
    <row r="28" s="13" customFormat="1" ht="60" spans="1:26">
      <c r="A28" s="7">
        <f>SUBTOTAL(103,$B$4:B28)</f>
        <v>25</v>
      </c>
      <c r="B28" s="19" t="s">
        <v>90</v>
      </c>
      <c r="C28" s="18" t="s">
        <v>91</v>
      </c>
      <c r="D28" s="25">
        <v>15</v>
      </c>
      <c r="E28" s="18" t="s">
        <v>96</v>
      </c>
      <c r="F28" s="7">
        <v>1</v>
      </c>
      <c r="G28" s="7" t="s">
        <v>46</v>
      </c>
      <c r="H28" s="7" t="s">
        <v>32</v>
      </c>
      <c r="I28" s="25">
        <v>15</v>
      </c>
      <c r="J28" s="7">
        <f>I28*0.8</f>
        <v>12</v>
      </c>
      <c r="K28" s="19" t="s">
        <v>90</v>
      </c>
      <c r="L28" s="19" t="s">
        <v>93</v>
      </c>
      <c r="M28" s="7" t="s">
        <v>34</v>
      </c>
      <c r="N28" s="19"/>
      <c r="O28" s="7" t="s">
        <v>35</v>
      </c>
      <c r="P28" s="7" t="s">
        <v>36</v>
      </c>
      <c r="Q28" s="7" t="s">
        <v>97</v>
      </c>
      <c r="R28" s="7" t="s">
        <v>95</v>
      </c>
      <c r="S28" s="6" t="s">
        <v>39</v>
      </c>
      <c r="T28" s="19" t="s">
        <v>93</v>
      </c>
      <c r="U28" s="7">
        <f>[1]项目资产核实情况表!G30*0.8</f>
        <v>9.6</v>
      </c>
      <c r="V28" s="7" t="s">
        <v>40</v>
      </c>
      <c r="W28" s="19" t="s">
        <v>93</v>
      </c>
      <c r="X28" s="6" t="s">
        <v>41</v>
      </c>
      <c r="Y28" s="6" t="s">
        <v>42</v>
      </c>
      <c r="Z28" s="19"/>
    </row>
    <row r="29" s="13" customFormat="1" ht="60" spans="1:26">
      <c r="A29" s="7">
        <f>SUBTOTAL(103,$B$4:B29)</f>
        <v>26</v>
      </c>
      <c r="B29" s="19" t="s">
        <v>90</v>
      </c>
      <c r="C29" s="18" t="s">
        <v>91</v>
      </c>
      <c r="D29" s="25">
        <v>16</v>
      </c>
      <c r="E29" s="18" t="s">
        <v>38</v>
      </c>
      <c r="F29" s="7">
        <v>1</v>
      </c>
      <c r="G29" s="7" t="s">
        <v>46</v>
      </c>
      <c r="H29" s="7" t="s">
        <v>32</v>
      </c>
      <c r="I29" s="25">
        <v>16</v>
      </c>
      <c r="J29" s="7">
        <f>I29*0.8</f>
        <v>12.8</v>
      </c>
      <c r="K29" s="19" t="s">
        <v>90</v>
      </c>
      <c r="L29" s="19" t="s">
        <v>93</v>
      </c>
      <c r="M29" s="7" t="s">
        <v>34</v>
      </c>
      <c r="N29" s="19"/>
      <c r="O29" s="7" t="s">
        <v>35</v>
      </c>
      <c r="P29" s="7" t="s">
        <v>36</v>
      </c>
      <c r="Q29" s="7" t="s">
        <v>37</v>
      </c>
      <c r="R29" s="7" t="s">
        <v>65</v>
      </c>
      <c r="S29" s="6" t="s">
        <v>39</v>
      </c>
      <c r="T29" s="19" t="s">
        <v>93</v>
      </c>
      <c r="U29" s="7">
        <f>[1]项目资产核实情况表!G31*0.8</f>
        <v>10.4</v>
      </c>
      <c r="V29" s="7" t="s">
        <v>40</v>
      </c>
      <c r="W29" s="19" t="s">
        <v>93</v>
      </c>
      <c r="X29" s="6" t="s">
        <v>41</v>
      </c>
      <c r="Y29" s="6" t="s">
        <v>42</v>
      </c>
      <c r="Z29" s="19"/>
    </row>
    <row r="30" s="13" customFormat="1" ht="60" spans="1:26">
      <c r="A30" s="7">
        <f>SUBTOTAL(103,$B$4:B30)</f>
        <v>27</v>
      </c>
      <c r="B30" s="19" t="s">
        <v>90</v>
      </c>
      <c r="C30" s="18" t="s">
        <v>91</v>
      </c>
      <c r="D30" s="19">
        <v>9.77</v>
      </c>
      <c r="E30" s="18" t="s">
        <v>98</v>
      </c>
      <c r="F30" s="7">
        <v>1</v>
      </c>
      <c r="G30" s="7" t="s">
        <v>46</v>
      </c>
      <c r="H30" s="7" t="s">
        <v>32</v>
      </c>
      <c r="I30" s="19">
        <v>9.77</v>
      </c>
      <c r="J30" s="7">
        <f>I30*0.8</f>
        <v>7.816</v>
      </c>
      <c r="K30" s="19" t="s">
        <v>90</v>
      </c>
      <c r="L30" s="19" t="s">
        <v>93</v>
      </c>
      <c r="M30" s="7" t="s">
        <v>34</v>
      </c>
      <c r="N30" s="19"/>
      <c r="O30" s="7" t="s">
        <v>35</v>
      </c>
      <c r="P30" s="7" t="s">
        <v>36</v>
      </c>
      <c r="Q30" s="7" t="s">
        <v>37</v>
      </c>
      <c r="R30" s="7" t="s">
        <v>48</v>
      </c>
      <c r="S30" s="6" t="s">
        <v>39</v>
      </c>
      <c r="T30" s="19" t="s">
        <v>93</v>
      </c>
      <c r="U30" s="7">
        <f>[1]项目资产核实情况表!G32*0.8</f>
        <v>4.8</v>
      </c>
      <c r="V30" s="7" t="s">
        <v>40</v>
      </c>
      <c r="W30" s="19" t="s">
        <v>93</v>
      </c>
      <c r="X30" s="6" t="s">
        <v>41</v>
      </c>
      <c r="Y30" s="6" t="s">
        <v>42</v>
      </c>
      <c r="Z30" s="19"/>
    </row>
    <row r="31" s="13" customFormat="1" ht="48" spans="1:26">
      <c r="A31" s="7">
        <f>SUBTOTAL(103,$B$4:B31)</f>
        <v>28</v>
      </c>
      <c r="B31" s="19" t="s">
        <v>99</v>
      </c>
      <c r="C31" s="18" t="s">
        <v>100</v>
      </c>
      <c r="D31" s="19">
        <v>75</v>
      </c>
      <c r="E31" s="18" t="s">
        <v>101</v>
      </c>
      <c r="F31" s="7">
        <v>1</v>
      </c>
      <c r="G31" s="7" t="s">
        <v>46</v>
      </c>
      <c r="H31" s="7" t="s">
        <v>32</v>
      </c>
      <c r="I31" s="19">
        <v>75</v>
      </c>
      <c r="J31" s="7">
        <f>I31*0.8</f>
        <v>60</v>
      </c>
      <c r="K31" s="19" t="s">
        <v>99</v>
      </c>
      <c r="L31" s="19" t="s">
        <v>102</v>
      </c>
      <c r="M31" s="7" t="s">
        <v>34</v>
      </c>
      <c r="N31" s="19"/>
      <c r="O31" s="7" t="s">
        <v>35</v>
      </c>
      <c r="P31" s="7" t="s">
        <v>36</v>
      </c>
      <c r="Q31" s="7" t="s">
        <v>37</v>
      </c>
      <c r="R31" s="7" t="s">
        <v>48</v>
      </c>
      <c r="S31" s="6" t="s">
        <v>39</v>
      </c>
      <c r="T31" s="19" t="s">
        <v>102</v>
      </c>
      <c r="U31" s="7">
        <f>[1]项目资产核实情况表!G33*0.8</f>
        <v>40</v>
      </c>
      <c r="V31" s="7" t="s">
        <v>40</v>
      </c>
      <c r="W31" s="19" t="s">
        <v>102</v>
      </c>
      <c r="X31" s="6" t="s">
        <v>41</v>
      </c>
      <c r="Y31" s="6" t="s">
        <v>42</v>
      </c>
      <c r="Z31" s="19"/>
    </row>
    <row r="32" s="13" customFormat="1" ht="48" spans="1:26">
      <c r="A32" s="7">
        <f>SUBTOTAL(103,$B$4:B32)</f>
        <v>29</v>
      </c>
      <c r="B32" s="19" t="s">
        <v>99</v>
      </c>
      <c r="C32" s="18" t="s">
        <v>100</v>
      </c>
      <c r="D32" s="19">
        <v>122</v>
      </c>
      <c r="E32" s="18" t="s">
        <v>65</v>
      </c>
      <c r="F32" s="7">
        <v>2</v>
      </c>
      <c r="G32" s="7" t="s">
        <v>46</v>
      </c>
      <c r="H32" s="7" t="s">
        <v>32</v>
      </c>
      <c r="I32" s="19">
        <v>122</v>
      </c>
      <c r="J32" s="7">
        <f>I32*0.8</f>
        <v>97.6</v>
      </c>
      <c r="K32" s="19" t="s">
        <v>99</v>
      </c>
      <c r="L32" s="19" t="s">
        <v>102</v>
      </c>
      <c r="M32" s="7" t="s">
        <v>34</v>
      </c>
      <c r="N32" s="19"/>
      <c r="O32" s="7" t="s">
        <v>35</v>
      </c>
      <c r="P32" s="7" t="s">
        <v>36</v>
      </c>
      <c r="Q32" s="7" t="s">
        <v>37</v>
      </c>
      <c r="R32" s="7" t="s">
        <v>65</v>
      </c>
      <c r="S32" s="6" t="s">
        <v>39</v>
      </c>
      <c r="T32" s="19" t="s">
        <v>102</v>
      </c>
      <c r="U32" s="7">
        <f>[1]项目资产核实情况表!G34*0.8</f>
        <v>80</v>
      </c>
      <c r="V32" s="7" t="s">
        <v>40</v>
      </c>
      <c r="W32" s="19" t="s">
        <v>102</v>
      </c>
      <c r="X32" s="6" t="s">
        <v>41</v>
      </c>
      <c r="Y32" s="6" t="s">
        <v>42</v>
      </c>
      <c r="Z32" s="19"/>
    </row>
    <row r="33" s="13" customFormat="1" ht="48" spans="1:26">
      <c r="A33" s="7">
        <f>SUBTOTAL(103,$B$4:B33)</f>
        <v>30</v>
      </c>
      <c r="B33" s="19" t="s">
        <v>85</v>
      </c>
      <c r="C33" s="18" t="s">
        <v>103</v>
      </c>
      <c r="D33" s="19">
        <v>24</v>
      </c>
      <c r="E33" s="19" t="s">
        <v>104</v>
      </c>
      <c r="F33" s="7">
        <v>1</v>
      </c>
      <c r="G33" s="7" t="s">
        <v>46</v>
      </c>
      <c r="H33" s="7" t="s">
        <v>32</v>
      </c>
      <c r="I33" s="19">
        <v>24</v>
      </c>
      <c r="J33" s="7">
        <f>I33*0.8</f>
        <v>19.2</v>
      </c>
      <c r="K33" s="19" t="s">
        <v>85</v>
      </c>
      <c r="L33" s="19" t="s">
        <v>105</v>
      </c>
      <c r="M33" s="7" t="s">
        <v>34</v>
      </c>
      <c r="N33" s="19"/>
      <c r="O33" s="7" t="s">
        <v>35</v>
      </c>
      <c r="P33" s="7" t="s">
        <v>36</v>
      </c>
      <c r="Q33" s="7" t="s">
        <v>37</v>
      </c>
      <c r="R33" s="7" t="s">
        <v>48</v>
      </c>
      <c r="S33" s="6" t="s">
        <v>39</v>
      </c>
      <c r="T33" s="19" t="s">
        <v>105</v>
      </c>
      <c r="U33" s="7">
        <f>[1]项目资产核实情况表!G35*0.8</f>
        <v>15.512</v>
      </c>
      <c r="V33" s="7" t="s">
        <v>40</v>
      </c>
      <c r="W33" s="19" t="s">
        <v>105</v>
      </c>
      <c r="X33" s="6" t="s">
        <v>41</v>
      </c>
      <c r="Y33" s="6" t="s">
        <v>42</v>
      </c>
      <c r="Z33" s="19"/>
    </row>
    <row r="34" s="13" customFormat="1" ht="48" spans="1:26">
      <c r="A34" s="7">
        <f>SUBTOTAL(103,$B$4:B34)</f>
        <v>31</v>
      </c>
      <c r="B34" s="19" t="s">
        <v>85</v>
      </c>
      <c r="C34" s="18" t="s">
        <v>103</v>
      </c>
      <c r="D34" s="19">
        <v>40</v>
      </c>
      <c r="E34" s="19" t="s">
        <v>106</v>
      </c>
      <c r="F34" s="7">
        <v>1</v>
      </c>
      <c r="G34" s="7" t="s">
        <v>46</v>
      </c>
      <c r="H34" s="7" t="s">
        <v>32</v>
      </c>
      <c r="I34" s="19">
        <v>40</v>
      </c>
      <c r="J34" s="7">
        <f>I34*0.8</f>
        <v>32</v>
      </c>
      <c r="K34" s="19" t="s">
        <v>85</v>
      </c>
      <c r="L34" s="19" t="s">
        <v>105</v>
      </c>
      <c r="M34" s="7" t="s">
        <v>34</v>
      </c>
      <c r="N34" s="19"/>
      <c r="O34" s="7" t="s">
        <v>35</v>
      </c>
      <c r="P34" s="7" t="s">
        <v>36</v>
      </c>
      <c r="Q34" s="7" t="s">
        <v>37</v>
      </c>
      <c r="R34" s="7" t="s">
        <v>48</v>
      </c>
      <c r="S34" s="6" t="s">
        <v>39</v>
      </c>
      <c r="T34" s="19" t="s">
        <v>105</v>
      </c>
      <c r="U34" s="7">
        <f>[1]项目资产核实情况表!G36*0.8</f>
        <v>22.88</v>
      </c>
      <c r="V34" s="7" t="s">
        <v>40</v>
      </c>
      <c r="W34" s="19" t="s">
        <v>105</v>
      </c>
      <c r="X34" s="6" t="s">
        <v>41</v>
      </c>
      <c r="Y34" s="6" t="s">
        <v>42</v>
      </c>
      <c r="Z34" s="19"/>
    </row>
    <row r="35" s="13" customFormat="1" ht="48" spans="1:26">
      <c r="A35" s="7">
        <f>SUBTOTAL(103,$B$4:B35)</f>
        <v>32</v>
      </c>
      <c r="B35" s="19" t="s">
        <v>85</v>
      </c>
      <c r="C35" s="18" t="s">
        <v>103</v>
      </c>
      <c r="D35" s="25">
        <v>54.81</v>
      </c>
      <c r="E35" s="19" t="s">
        <v>107</v>
      </c>
      <c r="F35" s="7">
        <v>3</v>
      </c>
      <c r="G35" s="7" t="s">
        <v>46</v>
      </c>
      <c r="H35" s="7" t="s">
        <v>32</v>
      </c>
      <c r="I35" s="25">
        <v>54.81</v>
      </c>
      <c r="J35" s="7">
        <f>I35*0.8</f>
        <v>43.848</v>
      </c>
      <c r="K35" s="19" t="s">
        <v>85</v>
      </c>
      <c r="L35" s="19" t="s">
        <v>105</v>
      </c>
      <c r="M35" s="7" t="s">
        <v>34</v>
      </c>
      <c r="N35" s="19"/>
      <c r="O35" s="7" t="s">
        <v>35</v>
      </c>
      <c r="P35" s="7" t="s">
        <v>36</v>
      </c>
      <c r="Q35" s="7" t="s">
        <v>37</v>
      </c>
      <c r="R35" s="7" t="s">
        <v>65</v>
      </c>
      <c r="S35" s="6" t="s">
        <v>39</v>
      </c>
      <c r="T35" s="19" t="s">
        <v>105</v>
      </c>
      <c r="U35" s="7">
        <f>[1]项目资产核实情况表!G37*0.8</f>
        <v>41.608</v>
      </c>
      <c r="V35" s="7" t="s">
        <v>40</v>
      </c>
      <c r="W35" s="19" t="s">
        <v>105</v>
      </c>
      <c r="X35" s="6" t="s">
        <v>41</v>
      </c>
      <c r="Y35" s="6" t="s">
        <v>42</v>
      </c>
      <c r="Z35" s="19"/>
    </row>
    <row r="36" s="13" customFormat="1" ht="48" spans="1:26">
      <c r="A36" s="7">
        <f>SUBTOTAL(103,$B$4:B36)</f>
        <v>33</v>
      </c>
      <c r="B36" s="19" t="s">
        <v>43</v>
      </c>
      <c r="C36" s="18" t="s">
        <v>108</v>
      </c>
      <c r="D36" s="19">
        <v>160</v>
      </c>
      <c r="E36" s="18" t="s">
        <v>109</v>
      </c>
      <c r="F36" s="19">
        <v>1</v>
      </c>
      <c r="G36" s="19" t="s">
        <v>63</v>
      </c>
      <c r="H36" s="7" t="s">
        <v>32</v>
      </c>
      <c r="I36" s="19">
        <v>160</v>
      </c>
      <c r="J36" s="7">
        <f>I36*0.8</f>
        <v>128</v>
      </c>
      <c r="K36" s="19" t="s">
        <v>43</v>
      </c>
      <c r="L36" s="19" t="s">
        <v>110</v>
      </c>
      <c r="M36" s="7" t="s">
        <v>34</v>
      </c>
      <c r="N36" s="19"/>
      <c r="O36" s="7" t="s">
        <v>35</v>
      </c>
      <c r="P36" s="7" t="s">
        <v>36</v>
      </c>
      <c r="Q36" s="7" t="s">
        <v>37</v>
      </c>
      <c r="R36" s="7" t="s">
        <v>48</v>
      </c>
      <c r="S36" s="6" t="s">
        <v>39</v>
      </c>
      <c r="T36" s="19" t="s">
        <v>110</v>
      </c>
      <c r="U36" s="7">
        <f>[1]项目资产核实情况表!G38*0.8</f>
        <v>80</v>
      </c>
      <c r="V36" s="7" t="s">
        <v>40</v>
      </c>
      <c r="W36" s="19" t="s">
        <v>110</v>
      </c>
      <c r="X36" s="6" t="s">
        <v>41</v>
      </c>
      <c r="Y36" s="6" t="s">
        <v>42</v>
      </c>
      <c r="Z36" s="19"/>
    </row>
    <row r="37" s="13" customFormat="1" ht="72" customHeight="1" spans="1:26">
      <c r="A37" s="7">
        <f>SUBTOTAL(103,$B$4:B37)</f>
        <v>34</v>
      </c>
      <c r="B37" s="7" t="s">
        <v>111</v>
      </c>
      <c r="C37" s="7" t="s">
        <v>112</v>
      </c>
      <c r="D37" s="7">
        <v>20</v>
      </c>
      <c r="E37" s="7" t="s">
        <v>113</v>
      </c>
      <c r="F37" s="7">
        <v>1</v>
      </c>
      <c r="G37" s="7" t="s">
        <v>46</v>
      </c>
      <c r="H37" s="7">
        <v>2024</v>
      </c>
      <c r="I37" s="7">
        <v>20</v>
      </c>
      <c r="J37" s="7">
        <v>20</v>
      </c>
      <c r="K37" s="7" t="s">
        <v>111</v>
      </c>
      <c r="L37" s="7" t="s">
        <v>111</v>
      </c>
      <c r="M37" s="7" t="s">
        <v>34</v>
      </c>
      <c r="N37" s="7" t="s">
        <v>34</v>
      </c>
      <c r="O37" s="7" t="s">
        <v>35</v>
      </c>
      <c r="P37" s="7" t="s">
        <v>36</v>
      </c>
      <c r="Q37" s="7" t="s">
        <v>114</v>
      </c>
      <c r="R37" s="7" t="s">
        <v>115</v>
      </c>
      <c r="S37" s="7" t="s">
        <v>116</v>
      </c>
      <c r="T37" s="7" t="s">
        <v>111</v>
      </c>
      <c r="U37" s="7">
        <v>20</v>
      </c>
      <c r="V37" s="7" t="s">
        <v>40</v>
      </c>
      <c r="W37" s="7" t="s">
        <v>111</v>
      </c>
      <c r="X37" s="7" t="s">
        <v>117</v>
      </c>
      <c r="Y37" s="7" t="s">
        <v>118</v>
      </c>
      <c r="Z37" s="7"/>
    </row>
    <row r="38" s="13" customFormat="1" ht="34" customHeight="1" spans="1:26">
      <c r="A38" s="7">
        <f>SUBTOTAL(103,$B$4:B38)</f>
        <v>35</v>
      </c>
      <c r="B38" s="7" t="s">
        <v>119</v>
      </c>
      <c r="C38" s="7" t="s">
        <v>120</v>
      </c>
      <c r="D38" s="18">
        <v>47</v>
      </c>
      <c r="E38" s="7" t="s">
        <v>121</v>
      </c>
      <c r="F38" s="7">
        <v>1</v>
      </c>
      <c r="G38" s="7" t="s">
        <v>122</v>
      </c>
      <c r="H38" s="7">
        <v>2024</v>
      </c>
      <c r="I38" s="18">
        <v>47</v>
      </c>
      <c r="J38" s="7">
        <f>I38*0.8</f>
        <v>37.6</v>
      </c>
      <c r="K38" s="7" t="s">
        <v>119</v>
      </c>
      <c r="L38" s="7" t="s">
        <v>119</v>
      </c>
      <c r="M38" s="7" t="s">
        <v>34</v>
      </c>
      <c r="N38" s="19"/>
      <c r="O38" s="7" t="s">
        <v>35</v>
      </c>
      <c r="P38" s="7" t="s">
        <v>36</v>
      </c>
      <c r="Q38" s="7" t="s">
        <v>37</v>
      </c>
      <c r="R38" s="7" t="s">
        <v>123</v>
      </c>
      <c r="S38" s="6" t="s">
        <v>124</v>
      </c>
      <c r="T38" s="7" t="s">
        <v>119</v>
      </c>
      <c r="U38" s="7">
        <v>37.6</v>
      </c>
      <c r="V38" s="7" t="s">
        <v>125</v>
      </c>
      <c r="W38" s="7" t="s">
        <v>119</v>
      </c>
      <c r="X38" s="7" t="s">
        <v>126</v>
      </c>
      <c r="Y38" s="7" t="s">
        <v>127</v>
      </c>
      <c r="Z38" s="7"/>
    </row>
    <row r="39" s="13" customFormat="1" ht="34" customHeight="1" spans="1:26">
      <c r="A39" s="7">
        <f>SUBTOTAL(103,$B$4:B39)</f>
        <v>36</v>
      </c>
      <c r="B39" s="7" t="s">
        <v>128</v>
      </c>
      <c r="C39" s="7" t="s">
        <v>129</v>
      </c>
      <c r="D39" s="18">
        <v>45</v>
      </c>
      <c r="E39" s="7" t="s">
        <v>121</v>
      </c>
      <c r="F39" s="7">
        <v>1</v>
      </c>
      <c r="G39" s="7" t="s">
        <v>122</v>
      </c>
      <c r="H39" s="7">
        <v>2024</v>
      </c>
      <c r="I39" s="18">
        <v>45</v>
      </c>
      <c r="J39" s="7">
        <f>I39*0.8</f>
        <v>36</v>
      </c>
      <c r="K39" s="7" t="s">
        <v>128</v>
      </c>
      <c r="L39" s="7" t="s">
        <v>128</v>
      </c>
      <c r="M39" s="7" t="s">
        <v>34</v>
      </c>
      <c r="N39" s="19"/>
      <c r="O39" s="7" t="s">
        <v>35</v>
      </c>
      <c r="P39" s="7" t="s">
        <v>36</v>
      </c>
      <c r="Q39" s="7" t="s">
        <v>37</v>
      </c>
      <c r="R39" s="7" t="s">
        <v>123</v>
      </c>
      <c r="S39" s="6" t="s">
        <v>124</v>
      </c>
      <c r="T39" s="7" t="s">
        <v>128</v>
      </c>
      <c r="U39" s="7">
        <v>36</v>
      </c>
      <c r="V39" s="7" t="s">
        <v>125</v>
      </c>
      <c r="W39" s="7" t="s">
        <v>128</v>
      </c>
      <c r="X39" s="7" t="s">
        <v>130</v>
      </c>
      <c r="Y39" s="7" t="s">
        <v>127</v>
      </c>
      <c r="Z39" s="7"/>
    </row>
    <row r="40" s="14" customFormat="1" ht="78" customHeight="1" spans="1:26">
      <c r="A40" s="7">
        <f>SUBTOTAL(103,$B$4:B40)</f>
        <v>37</v>
      </c>
      <c r="B40" s="6" t="s">
        <v>131</v>
      </c>
      <c r="C40" s="6" t="s">
        <v>132</v>
      </c>
      <c r="D40" s="6">
        <v>100</v>
      </c>
      <c r="E40" s="6" t="s">
        <v>133</v>
      </c>
      <c r="F40" s="6">
        <v>1</v>
      </c>
      <c r="G40" s="7" t="s">
        <v>46</v>
      </c>
      <c r="H40" s="7" t="s">
        <v>134</v>
      </c>
      <c r="I40" s="6">
        <v>100</v>
      </c>
      <c r="J40" s="7">
        <v>80</v>
      </c>
      <c r="K40" s="6" t="s">
        <v>131</v>
      </c>
      <c r="L40" s="6" t="s">
        <v>131</v>
      </c>
      <c r="M40" s="7" t="s">
        <v>34</v>
      </c>
      <c r="N40" s="9"/>
      <c r="O40" s="7" t="s">
        <v>35</v>
      </c>
      <c r="P40" s="7" t="s">
        <v>135</v>
      </c>
      <c r="Q40" s="7" t="s">
        <v>37</v>
      </c>
      <c r="R40" s="7" t="s">
        <v>136</v>
      </c>
      <c r="S40" s="6" t="s">
        <v>116</v>
      </c>
      <c r="T40" s="6" t="s">
        <v>131</v>
      </c>
      <c r="U40" s="6">
        <v>24</v>
      </c>
      <c r="V40" s="11" t="s">
        <v>40</v>
      </c>
      <c r="W40" s="6" t="s">
        <v>131</v>
      </c>
      <c r="X40" s="7" t="s">
        <v>137</v>
      </c>
      <c r="Y40" s="7" t="s">
        <v>138</v>
      </c>
      <c r="Z40" s="7"/>
    </row>
    <row r="41" s="14" customFormat="1" ht="60" customHeight="1" spans="1:26">
      <c r="A41" s="7">
        <f>SUBTOTAL(103,$B$4:B41)</f>
        <v>38</v>
      </c>
      <c r="B41" s="8" t="s">
        <v>139</v>
      </c>
      <c r="C41" s="6" t="s">
        <v>140</v>
      </c>
      <c r="D41" s="8">
        <v>50</v>
      </c>
      <c r="E41" s="6" t="s">
        <v>141</v>
      </c>
      <c r="F41" s="6">
        <v>1</v>
      </c>
      <c r="G41" s="8" t="s">
        <v>46</v>
      </c>
      <c r="H41" s="7" t="s">
        <v>134</v>
      </c>
      <c r="I41" s="8">
        <v>50</v>
      </c>
      <c r="J41" s="7">
        <v>40</v>
      </c>
      <c r="K41" s="8" t="s">
        <v>139</v>
      </c>
      <c r="L41" s="8" t="s">
        <v>139</v>
      </c>
      <c r="M41" s="7" t="s">
        <v>34</v>
      </c>
      <c r="N41" s="9"/>
      <c r="O41" s="7" t="s">
        <v>35</v>
      </c>
      <c r="P41" s="7" t="s">
        <v>135</v>
      </c>
      <c r="Q41" s="7" t="s">
        <v>37</v>
      </c>
      <c r="R41" s="7" t="s">
        <v>136</v>
      </c>
      <c r="S41" s="6" t="s">
        <v>116</v>
      </c>
      <c r="T41" s="8" t="s">
        <v>139</v>
      </c>
      <c r="U41" s="6">
        <v>8</v>
      </c>
      <c r="V41" s="11" t="s">
        <v>40</v>
      </c>
      <c r="W41" s="8" t="s">
        <v>139</v>
      </c>
      <c r="X41" s="7" t="s">
        <v>142</v>
      </c>
      <c r="Y41" s="7" t="s">
        <v>138</v>
      </c>
      <c r="Z41" s="9"/>
    </row>
    <row r="42" spans="4:21">
      <c r="D42">
        <f>SUM(D4:D41)</f>
        <v>2894.54</v>
      </c>
      <c r="I42">
        <f>SUM(I4:I41)</f>
        <v>2894.54</v>
      </c>
      <c r="J42">
        <f>SUM(J4:J41)</f>
        <v>2319.632</v>
      </c>
      <c r="U42">
        <f>SUM(U4:U41)</f>
        <v>1725.6</v>
      </c>
    </row>
  </sheetData>
  <autoFilter xmlns:etc="http://www.wps.cn/officeDocument/2017/etCustomData" ref="A1:Z42" etc:filterBottomFollowUsedRange="0">
    <extLst/>
  </autoFilter>
  <mergeCells count="1">
    <mergeCell ref="A1:Z1"/>
  </mergeCells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24">
    <cfRule type="duplicateValues" dxfId="0" priority="11"/>
  </conditionalFormatting>
  <conditionalFormatting sqref="C25">
    <cfRule type="duplicateValues" dxfId="0" priority="10"/>
  </conditionalFormatting>
  <conditionalFormatting sqref="C27">
    <cfRule type="duplicateValues" dxfId="0" priority="15"/>
  </conditionalFormatting>
  <conditionalFormatting sqref="C28">
    <cfRule type="duplicateValues" dxfId="0" priority="14"/>
  </conditionalFormatting>
  <conditionalFormatting sqref="C29">
    <cfRule type="duplicateValues" dxfId="0" priority="13"/>
  </conditionalFormatting>
  <conditionalFormatting sqref="C30">
    <cfRule type="duplicateValues" dxfId="0" priority="12"/>
  </conditionalFormatting>
  <conditionalFormatting sqref="C32">
    <cfRule type="duplicateValues" dxfId="0" priority="16"/>
  </conditionalFormatting>
  <conditionalFormatting sqref="C34">
    <cfRule type="duplicateValues" dxfId="0" priority="18"/>
  </conditionalFormatting>
  <conditionalFormatting sqref="C35">
    <cfRule type="duplicateValues" dxfId="0" priority="17"/>
  </conditionalFormatting>
  <conditionalFormatting sqref="C4:C5 C20:C23 C26 C31 C36 C33">
    <cfRule type="duplicateValues" dxfId="0" priority="19"/>
  </conditionalFormatting>
  <conditionalFormatting sqref="E4:E5 E20:E32 E36">
    <cfRule type="duplicateValues" dxfId="0" priority="20"/>
  </conditionalFormatting>
  <conditionalFormatting sqref="C38 C3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4"/>
  <sheetViews>
    <sheetView topLeftCell="A23" workbookViewId="0">
      <selection activeCell="C36" sqref="C36"/>
    </sheetView>
  </sheetViews>
  <sheetFormatPr defaultColWidth="9" defaultRowHeight="13.5"/>
  <cols>
    <col min="1" max="1" width="3.75" customWidth="1"/>
    <col min="3" max="3" width="14.75" customWidth="1"/>
    <col min="4" max="4" width="9.375"/>
    <col min="5" max="5" width="18.75" customWidth="1"/>
    <col min="6" max="7" width="4.25" customWidth="1"/>
    <col min="8" max="8" width="6.5" customWidth="1"/>
    <col min="9" max="9" width="9.375"/>
    <col min="10" max="10" width="10.375"/>
    <col min="16" max="16" width="12.625" customWidth="1"/>
  </cols>
  <sheetData>
    <row r="1" ht="45" customHeight="1" spans="1:26">
      <c r="A1" s="15" t="s">
        <v>143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51" customHeight="1" spans="1:26">
      <c r="A2" s="16" t="s">
        <v>2</v>
      </c>
      <c r="B2" s="16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16" t="s">
        <v>14</v>
      </c>
      <c r="N2" s="16" t="s">
        <v>15</v>
      </c>
      <c r="O2" s="16" t="s">
        <v>16</v>
      </c>
      <c r="P2" s="16" t="s">
        <v>17</v>
      </c>
      <c r="Q2" s="16" t="s">
        <v>18</v>
      </c>
      <c r="R2" s="16" t="s">
        <v>19</v>
      </c>
      <c r="S2" s="16" t="s">
        <v>20</v>
      </c>
      <c r="T2" s="16" t="s">
        <v>21</v>
      </c>
      <c r="U2" s="16" t="s">
        <v>22</v>
      </c>
      <c r="V2" s="16" t="s">
        <v>23</v>
      </c>
      <c r="W2" s="16" t="s">
        <v>24</v>
      </c>
      <c r="X2" s="16" t="s">
        <v>25</v>
      </c>
      <c r="Y2" s="16" t="s">
        <v>26</v>
      </c>
      <c r="Z2" s="16" t="s">
        <v>27</v>
      </c>
    </row>
    <row r="3" s="13" customFormat="1" ht="25" customHeight="1" spans="1:26">
      <c r="A3" s="7">
        <v>1</v>
      </c>
      <c r="B3" s="7" t="s">
        <v>144</v>
      </c>
      <c r="C3" s="7" t="s">
        <v>145</v>
      </c>
      <c r="D3" s="7">
        <v>9.66</v>
      </c>
      <c r="E3" s="7" t="s">
        <v>146</v>
      </c>
      <c r="F3" s="7">
        <v>1</v>
      </c>
      <c r="G3" s="7" t="s">
        <v>52</v>
      </c>
      <c r="H3" s="7">
        <v>2024</v>
      </c>
      <c r="I3" s="7">
        <v>9.66</v>
      </c>
      <c r="J3" s="7">
        <f t="shared" ref="J3:J41" si="0">I3*0.8</f>
        <v>7.728</v>
      </c>
      <c r="K3" s="7" t="s">
        <v>147</v>
      </c>
      <c r="L3" s="7" t="s">
        <v>144</v>
      </c>
      <c r="M3" s="7" t="s">
        <v>34</v>
      </c>
      <c r="N3" s="7" t="s">
        <v>34</v>
      </c>
      <c r="O3" s="7" t="s">
        <v>35</v>
      </c>
      <c r="P3" s="7" t="s">
        <v>148</v>
      </c>
      <c r="Q3" s="7" t="s">
        <v>37</v>
      </c>
      <c r="R3" s="7" t="s">
        <v>48</v>
      </c>
      <c r="S3" s="6" t="s">
        <v>116</v>
      </c>
      <c r="T3" s="7" t="s">
        <v>144</v>
      </c>
      <c r="U3" s="7">
        <v>4.8</v>
      </c>
      <c r="V3" s="7" t="s">
        <v>40</v>
      </c>
      <c r="W3" s="7" t="s">
        <v>144</v>
      </c>
      <c r="X3" s="7" t="s">
        <v>149</v>
      </c>
      <c r="Y3" s="7" t="s">
        <v>118</v>
      </c>
      <c r="Z3" s="7"/>
    </row>
    <row r="4" s="13" customFormat="1" ht="25" customHeight="1" spans="1:26">
      <c r="A4" s="7">
        <v>2</v>
      </c>
      <c r="B4" s="7" t="s">
        <v>144</v>
      </c>
      <c r="C4" s="7" t="s">
        <v>150</v>
      </c>
      <c r="D4" s="7">
        <v>25.25</v>
      </c>
      <c r="E4" s="7" t="s">
        <v>151</v>
      </c>
      <c r="F4" s="7">
        <v>1</v>
      </c>
      <c r="G4" s="7" t="s">
        <v>52</v>
      </c>
      <c r="H4" s="7">
        <v>2024</v>
      </c>
      <c r="I4" s="7">
        <v>25.25</v>
      </c>
      <c r="J4" s="7">
        <f t="shared" si="0"/>
        <v>20.2</v>
      </c>
      <c r="K4" s="7" t="s">
        <v>152</v>
      </c>
      <c r="L4" s="7" t="s">
        <v>144</v>
      </c>
      <c r="M4" s="7" t="s">
        <v>34</v>
      </c>
      <c r="N4" s="7" t="s">
        <v>34</v>
      </c>
      <c r="O4" s="7" t="s">
        <v>35</v>
      </c>
      <c r="P4" s="7" t="s">
        <v>148</v>
      </c>
      <c r="Q4" s="7" t="s">
        <v>37</v>
      </c>
      <c r="R4" s="7" t="s">
        <v>48</v>
      </c>
      <c r="S4" s="6" t="s">
        <v>116</v>
      </c>
      <c r="T4" s="7" t="s">
        <v>144</v>
      </c>
      <c r="U4" s="7">
        <v>16</v>
      </c>
      <c r="V4" s="7" t="s">
        <v>40</v>
      </c>
      <c r="W4" s="7" t="s">
        <v>144</v>
      </c>
      <c r="X4" s="7" t="s">
        <v>149</v>
      </c>
      <c r="Y4" s="7" t="s">
        <v>118</v>
      </c>
      <c r="Z4" s="7"/>
    </row>
    <row r="5" s="13" customFormat="1" ht="25" customHeight="1" spans="1:26">
      <c r="A5" s="7">
        <v>3</v>
      </c>
      <c r="B5" s="7" t="s">
        <v>144</v>
      </c>
      <c r="C5" s="7" t="s">
        <v>153</v>
      </c>
      <c r="D5" s="7">
        <v>16.0089</v>
      </c>
      <c r="E5" s="7" t="s">
        <v>154</v>
      </c>
      <c r="F5" s="7">
        <v>1</v>
      </c>
      <c r="G5" s="7" t="s">
        <v>52</v>
      </c>
      <c r="H5" s="7">
        <v>2024</v>
      </c>
      <c r="I5" s="7">
        <v>16.0089</v>
      </c>
      <c r="J5" s="7">
        <f t="shared" si="0"/>
        <v>12.80712</v>
      </c>
      <c r="K5" s="7" t="s">
        <v>147</v>
      </c>
      <c r="L5" s="7" t="s">
        <v>144</v>
      </c>
      <c r="M5" s="7" t="s">
        <v>34</v>
      </c>
      <c r="N5" s="7" t="s">
        <v>34</v>
      </c>
      <c r="O5" s="7" t="s">
        <v>35</v>
      </c>
      <c r="P5" s="7" t="s">
        <v>148</v>
      </c>
      <c r="Q5" s="7" t="s">
        <v>37</v>
      </c>
      <c r="R5" s="7" t="s">
        <v>48</v>
      </c>
      <c r="S5" s="6" t="s">
        <v>116</v>
      </c>
      <c r="T5" s="7" t="s">
        <v>144</v>
      </c>
      <c r="U5" s="7">
        <v>12.8</v>
      </c>
      <c r="V5" s="7" t="s">
        <v>40</v>
      </c>
      <c r="W5" s="7" t="s">
        <v>144</v>
      </c>
      <c r="X5" s="7" t="s">
        <v>149</v>
      </c>
      <c r="Y5" s="7" t="s">
        <v>118</v>
      </c>
      <c r="Z5" s="7"/>
    </row>
    <row r="6" s="13" customFormat="1" ht="25" customHeight="1" spans="1:26">
      <c r="A6" s="7">
        <v>4</v>
      </c>
      <c r="B6" s="7" t="s">
        <v>155</v>
      </c>
      <c r="C6" s="7" t="s">
        <v>156</v>
      </c>
      <c r="D6" s="7">
        <v>16.0124</v>
      </c>
      <c r="E6" s="7" t="s">
        <v>157</v>
      </c>
      <c r="F6" s="7">
        <v>1</v>
      </c>
      <c r="G6" s="7" t="s">
        <v>52</v>
      </c>
      <c r="H6" s="7">
        <v>2024</v>
      </c>
      <c r="I6" s="7">
        <v>16.0124</v>
      </c>
      <c r="J6" s="7">
        <f t="shared" si="0"/>
        <v>12.80992</v>
      </c>
      <c r="K6" s="7" t="s">
        <v>158</v>
      </c>
      <c r="L6" s="7" t="s">
        <v>155</v>
      </c>
      <c r="M6" s="7" t="s">
        <v>34</v>
      </c>
      <c r="N6" s="7" t="s">
        <v>34</v>
      </c>
      <c r="O6" s="7" t="s">
        <v>35</v>
      </c>
      <c r="P6" s="7" t="s">
        <v>148</v>
      </c>
      <c r="Q6" s="7" t="s">
        <v>37</v>
      </c>
      <c r="R6" s="7" t="s">
        <v>48</v>
      </c>
      <c r="S6" s="6" t="s">
        <v>116</v>
      </c>
      <c r="T6" s="7" t="s">
        <v>155</v>
      </c>
      <c r="U6" s="7">
        <v>8.8</v>
      </c>
      <c r="V6" s="7" t="s">
        <v>40</v>
      </c>
      <c r="W6" s="7" t="s">
        <v>155</v>
      </c>
      <c r="X6" s="7" t="s">
        <v>159</v>
      </c>
      <c r="Y6" s="7" t="s">
        <v>118</v>
      </c>
      <c r="Z6" s="7"/>
    </row>
    <row r="7" s="13" customFormat="1" ht="25" customHeight="1" spans="1:26">
      <c r="A7" s="7">
        <v>5</v>
      </c>
      <c r="B7" s="7" t="s">
        <v>155</v>
      </c>
      <c r="C7" s="7" t="s">
        <v>160</v>
      </c>
      <c r="D7" s="7">
        <v>16.117</v>
      </c>
      <c r="E7" s="7" t="s">
        <v>161</v>
      </c>
      <c r="F7" s="7">
        <v>1</v>
      </c>
      <c r="G7" s="7" t="s">
        <v>52</v>
      </c>
      <c r="H7" s="7">
        <v>2024</v>
      </c>
      <c r="I7" s="7">
        <v>16.117</v>
      </c>
      <c r="J7" s="7">
        <f t="shared" si="0"/>
        <v>12.8936</v>
      </c>
      <c r="K7" s="7" t="s">
        <v>162</v>
      </c>
      <c r="L7" s="7" t="s">
        <v>155</v>
      </c>
      <c r="M7" s="7" t="s">
        <v>34</v>
      </c>
      <c r="N7" s="7" t="s">
        <v>34</v>
      </c>
      <c r="O7" s="7" t="s">
        <v>35</v>
      </c>
      <c r="P7" s="7" t="s">
        <v>148</v>
      </c>
      <c r="Q7" s="7" t="s">
        <v>37</v>
      </c>
      <c r="R7" s="7" t="s">
        <v>48</v>
      </c>
      <c r="S7" s="6" t="s">
        <v>116</v>
      </c>
      <c r="T7" s="7" t="s">
        <v>155</v>
      </c>
      <c r="U7" s="7">
        <v>12.8</v>
      </c>
      <c r="V7" s="7" t="s">
        <v>40</v>
      </c>
      <c r="W7" s="7" t="s">
        <v>155</v>
      </c>
      <c r="X7" s="7" t="s">
        <v>159</v>
      </c>
      <c r="Y7" s="7" t="s">
        <v>118</v>
      </c>
      <c r="Z7" s="7"/>
    </row>
    <row r="8" s="13" customFormat="1" ht="25" customHeight="1" spans="1:26">
      <c r="A8" s="7">
        <v>6</v>
      </c>
      <c r="B8" s="7" t="s">
        <v>163</v>
      </c>
      <c r="C8" s="7" t="s">
        <v>164</v>
      </c>
      <c r="D8" s="7">
        <v>36.7679</v>
      </c>
      <c r="E8" s="7" t="s">
        <v>165</v>
      </c>
      <c r="F8" s="7">
        <v>1</v>
      </c>
      <c r="G8" s="7" t="s">
        <v>52</v>
      </c>
      <c r="H8" s="7">
        <v>2024</v>
      </c>
      <c r="I8" s="7">
        <v>36.7679</v>
      </c>
      <c r="J8" s="7">
        <f t="shared" si="0"/>
        <v>29.41432</v>
      </c>
      <c r="K8" s="7" t="s">
        <v>166</v>
      </c>
      <c r="L8" s="7" t="s">
        <v>163</v>
      </c>
      <c r="M8" s="7" t="s">
        <v>34</v>
      </c>
      <c r="N8" s="7" t="s">
        <v>34</v>
      </c>
      <c r="O8" s="7" t="s">
        <v>35</v>
      </c>
      <c r="P8" s="7" t="s">
        <v>148</v>
      </c>
      <c r="Q8" s="7" t="s">
        <v>37</v>
      </c>
      <c r="R8" s="7" t="s">
        <v>48</v>
      </c>
      <c r="S8" s="6" t="s">
        <v>116</v>
      </c>
      <c r="T8" s="7" t="s">
        <v>163</v>
      </c>
      <c r="U8" s="7">
        <v>29.2</v>
      </c>
      <c r="V8" s="7" t="s">
        <v>40</v>
      </c>
      <c r="W8" s="7" t="s">
        <v>163</v>
      </c>
      <c r="X8" s="7" t="s">
        <v>167</v>
      </c>
      <c r="Y8" s="7" t="s">
        <v>118</v>
      </c>
      <c r="Z8" s="22"/>
    </row>
    <row r="9" s="13" customFormat="1" ht="25" customHeight="1" spans="1:26">
      <c r="A9" s="7">
        <v>7</v>
      </c>
      <c r="B9" s="7" t="s">
        <v>111</v>
      </c>
      <c r="C9" s="7" t="s">
        <v>168</v>
      </c>
      <c r="D9" s="7">
        <v>43.7589</v>
      </c>
      <c r="E9" s="7" t="s">
        <v>169</v>
      </c>
      <c r="F9" s="7">
        <v>1</v>
      </c>
      <c r="G9" s="7" t="s">
        <v>52</v>
      </c>
      <c r="H9" s="7">
        <v>2024</v>
      </c>
      <c r="I9" s="7">
        <v>43.7589</v>
      </c>
      <c r="J9" s="7">
        <f t="shared" si="0"/>
        <v>35.00712</v>
      </c>
      <c r="K9" s="7" t="s">
        <v>170</v>
      </c>
      <c r="L9" s="7" t="s">
        <v>111</v>
      </c>
      <c r="M9" s="7" t="s">
        <v>34</v>
      </c>
      <c r="N9" s="7" t="s">
        <v>34</v>
      </c>
      <c r="O9" s="7" t="s">
        <v>35</v>
      </c>
      <c r="P9" s="7" t="s">
        <v>148</v>
      </c>
      <c r="Q9" s="7" t="s">
        <v>37</v>
      </c>
      <c r="R9" s="7" t="s">
        <v>48</v>
      </c>
      <c r="S9" s="6" t="s">
        <v>116</v>
      </c>
      <c r="T9" s="7" t="s">
        <v>111</v>
      </c>
      <c r="U9" s="7">
        <v>24</v>
      </c>
      <c r="V9" s="7" t="s">
        <v>40</v>
      </c>
      <c r="W9" s="7" t="s">
        <v>111</v>
      </c>
      <c r="X9" s="7" t="s">
        <v>117</v>
      </c>
      <c r="Y9" s="7" t="s">
        <v>118</v>
      </c>
      <c r="Z9" s="22"/>
    </row>
    <row r="10" s="13" customFormat="1" ht="25" customHeight="1" spans="1:26">
      <c r="A10" s="7">
        <v>8</v>
      </c>
      <c r="B10" s="7" t="s">
        <v>171</v>
      </c>
      <c r="C10" s="7" t="s">
        <v>172</v>
      </c>
      <c r="D10" s="7">
        <v>20.492</v>
      </c>
      <c r="E10" s="7" t="s">
        <v>173</v>
      </c>
      <c r="F10" s="7">
        <v>1</v>
      </c>
      <c r="G10" s="7" t="s">
        <v>52</v>
      </c>
      <c r="H10" s="7">
        <v>2024</v>
      </c>
      <c r="I10" s="7">
        <v>20.492</v>
      </c>
      <c r="J10" s="7">
        <f t="shared" si="0"/>
        <v>16.3936</v>
      </c>
      <c r="K10" s="7" t="s">
        <v>174</v>
      </c>
      <c r="L10" s="7" t="s">
        <v>171</v>
      </c>
      <c r="M10" s="7" t="s">
        <v>34</v>
      </c>
      <c r="N10" s="7" t="s">
        <v>34</v>
      </c>
      <c r="O10" s="7" t="s">
        <v>35</v>
      </c>
      <c r="P10" s="7" t="s">
        <v>148</v>
      </c>
      <c r="Q10" s="7" t="s">
        <v>37</v>
      </c>
      <c r="R10" s="7" t="s">
        <v>48</v>
      </c>
      <c r="S10" s="6" t="s">
        <v>175</v>
      </c>
      <c r="T10" s="7" t="s">
        <v>171</v>
      </c>
      <c r="U10" s="7">
        <v>12</v>
      </c>
      <c r="V10" s="7" t="s">
        <v>40</v>
      </c>
      <c r="W10" s="7" t="s">
        <v>171</v>
      </c>
      <c r="X10" s="7" t="s">
        <v>176</v>
      </c>
      <c r="Y10" s="7" t="s">
        <v>118</v>
      </c>
      <c r="Z10" s="22"/>
    </row>
    <row r="11" s="13" customFormat="1" ht="25" customHeight="1" spans="1:26">
      <c r="A11" s="7">
        <v>9</v>
      </c>
      <c r="B11" s="7" t="s">
        <v>177</v>
      </c>
      <c r="C11" s="7" t="s">
        <v>178</v>
      </c>
      <c r="D11" s="7">
        <v>15.0158</v>
      </c>
      <c r="E11" s="7" t="s">
        <v>179</v>
      </c>
      <c r="F11" s="7">
        <v>1</v>
      </c>
      <c r="G11" s="7" t="s">
        <v>52</v>
      </c>
      <c r="H11" s="7">
        <v>2024</v>
      </c>
      <c r="I11" s="7">
        <v>15.0158</v>
      </c>
      <c r="J11" s="7">
        <f t="shared" si="0"/>
        <v>12.01264</v>
      </c>
      <c r="K11" s="7" t="s">
        <v>180</v>
      </c>
      <c r="L11" s="7" t="s">
        <v>177</v>
      </c>
      <c r="M11" s="7" t="s">
        <v>34</v>
      </c>
      <c r="N11" s="7" t="s">
        <v>34</v>
      </c>
      <c r="O11" s="7" t="s">
        <v>35</v>
      </c>
      <c r="P11" s="7" t="s">
        <v>148</v>
      </c>
      <c r="Q11" s="7" t="s">
        <v>37</v>
      </c>
      <c r="R11" s="7" t="s">
        <v>48</v>
      </c>
      <c r="S11" s="6" t="s">
        <v>175</v>
      </c>
      <c r="T11" s="7" t="s">
        <v>177</v>
      </c>
      <c r="U11" s="7">
        <v>12</v>
      </c>
      <c r="V11" s="7" t="s">
        <v>40</v>
      </c>
      <c r="W11" s="7" t="s">
        <v>177</v>
      </c>
      <c r="X11" s="7" t="s">
        <v>181</v>
      </c>
      <c r="Y11" s="7" t="s">
        <v>118</v>
      </c>
      <c r="Z11" s="22"/>
    </row>
    <row r="12" s="13" customFormat="1" ht="25" customHeight="1" spans="1:26">
      <c r="A12" s="7">
        <v>10</v>
      </c>
      <c r="B12" s="7" t="s">
        <v>182</v>
      </c>
      <c r="C12" s="7" t="s">
        <v>183</v>
      </c>
      <c r="D12" s="7">
        <v>43.3849</v>
      </c>
      <c r="E12" s="7" t="s">
        <v>184</v>
      </c>
      <c r="F12" s="7">
        <v>1</v>
      </c>
      <c r="G12" s="7" t="s">
        <v>52</v>
      </c>
      <c r="H12" s="7">
        <v>2024</v>
      </c>
      <c r="I12" s="7">
        <v>43.3849</v>
      </c>
      <c r="J12" s="7">
        <f t="shared" si="0"/>
        <v>34.70792</v>
      </c>
      <c r="K12" s="7" t="s">
        <v>185</v>
      </c>
      <c r="L12" s="7" t="s">
        <v>182</v>
      </c>
      <c r="M12" s="7" t="s">
        <v>34</v>
      </c>
      <c r="N12" s="7" t="s">
        <v>34</v>
      </c>
      <c r="O12" s="7" t="s">
        <v>35</v>
      </c>
      <c r="P12" s="7" t="s">
        <v>148</v>
      </c>
      <c r="Q12" s="7" t="s">
        <v>37</v>
      </c>
      <c r="R12" s="7" t="s">
        <v>48</v>
      </c>
      <c r="S12" s="6" t="s">
        <v>116</v>
      </c>
      <c r="T12" s="7" t="s">
        <v>182</v>
      </c>
      <c r="U12" s="7">
        <v>16</v>
      </c>
      <c r="V12" s="7" t="s">
        <v>40</v>
      </c>
      <c r="W12" s="7" t="s">
        <v>182</v>
      </c>
      <c r="X12" s="7" t="s">
        <v>186</v>
      </c>
      <c r="Y12" s="7" t="s">
        <v>118</v>
      </c>
      <c r="Z12" s="7"/>
    </row>
    <row r="13" s="13" customFormat="1" ht="25" customHeight="1" spans="1:26">
      <c r="A13" s="7">
        <v>11</v>
      </c>
      <c r="B13" s="7" t="s">
        <v>182</v>
      </c>
      <c r="C13" s="7" t="s">
        <v>187</v>
      </c>
      <c r="D13" s="7">
        <v>6.0145</v>
      </c>
      <c r="E13" s="7" t="s">
        <v>188</v>
      </c>
      <c r="F13" s="7">
        <v>1</v>
      </c>
      <c r="G13" s="7" t="s">
        <v>52</v>
      </c>
      <c r="H13" s="7">
        <v>2024</v>
      </c>
      <c r="I13" s="7">
        <v>6.0145</v>
      </c>
      <c r="J13" s="7">
        <f t="shared" si="0"/>
        <v>4.8116</v>
      </c>
      <c r="K13" s="7" t="s">
        <v>185</v>
      </c>
      <c r="L13" s="7" t="s">
        <v>182</v>
      </c>
      <c r="M13" s="7" t="s">
        <v>34</v>
      </c>
      <c r="N13" s="7" t="s">
        <v>34</v>
      </c>
      <c r="O13" s="7" t="s">
        <v>35</v>
      </c>
      <c r="P13" s="7" t="s">
        <v>148</v>
      </c>
      <c r="Q13" s="7" t="s">
        <v>37</v>
      </c>
      <c r="R13" s="7" t="s">
        <v>48</v>
      </c>
      <c r="S13" s="6" t="s">
        <v>116</v>
      </c>
      <c r="T13" s="7" t="s">
        <v>182</v>
      </c>
      <c r="U13" s="7">
        <v>4.8</v>
      </c>
      <c r="V13" s="7" t="s">
        <v>40</v>
      </c>
      <c r="W13" s="7" t="s">
        <v>182</v>
      </c>
      <c r="X13" s="7" t="s">
        <v>186</v>
      </c>
      <c r="Y13" s="7" t="s">
        <v>118</v>
      </c>
      <c r="Z13" s="7"/>
    </row>
    <row r="14" s="13" customFormat="1" ht="25" customHeight="1" spans="1:26">
      <c r="A14" s="7">
        <v>12</v>
      </c>
      <c r="B14" s="17" t="s">
        <v>189</v>
      </c>
      <c r="C14" s="7" t="s">
        <v>190</v>
      </c>
      <c r="D14" s="8">
        <v>15.2145</v>
      </c>
      <c r="E14" s="7" t="s">
        <v>191</v>
      </c>
      <c r="F14" s="7">
        <v>1</v>
      </c>
      <c r="G14" s="7" t="s">
        <v>52</v>
      </c>
      <c r="H14" s="7">
        <v>2024</v>
      </c>
      <c r="I14" s="8">
        <v>15.2145</v>
      </c>
      <c r="J14" s="7">
        <f t="shared" si="0"/>
        <v>12.1716</v>
      </c>
      <c r="K14" s="21" t="s">
        <v>189</v>
      </c>
      <c r="L14" s="17" t="s">
        <v>189</v>
      </c>
      <c r="M14" s="7" t="s">
        <v>34</v>
      </c>
      <c r="N14" s="7" t="s">
        <v>34</v>
      </c>
      <c r="O14" s="7" t="s">
        <v>35</v>
      </c>
      <c r="P14" s="7" t="s">
        <v>148</v>
      </c>
      <c r="Q14" s="7" t="s">
        <v>37</v>
      </c>
      <c r="R14" s="7" t="s">
        <v>48</v>
      </c>
      <c r="S14" s="6" t="s">
        <v>175</v>
      </c>
      <c r="T14" s="17" t="s">
        <v>189</v>
      </c>
      <c r="U14" s="7">
        <v>12</v>
      </c>
      <c r="V14" s="7" t="s">
        <v>40</v>
      </c>
      <c r="W14" s="17" t="s">
        <v>189</v>
      </c>
      <c r="X14" s="7" t="s">
        <v>192</v>
      </c>
      <c r="Y14" s="7" t="s">
        <v>118</v>
      </c>
      <c r="Z14" s="7"/>
    </row>
    <row r="15" s="13" customFormat="1" ht="25" customHeight="1" spans="1:26">
      <c r="A15" s="7">
        <v>13</v>
      </c>
      <c r="B15" s="7" t="s">
        <v>119</v>
      </c>
      <c r="C15" s="7" t="s">
        <v>193</v>
      </c>
      <c r="D15" s="18">
        <v>43</v>
      </c>
      <c r="E15" s="7" t="s">
        <v>194</v>
      </c>
      <c r="F15" s="7">
        <v>1</v>
      </c>
      <c r="G15" s="7" t="s">
        <v>52</v>
      </c>
      <c r="H15" s="7">
        <v>2024</v>
      </c>
      <c r="I15" s="18">
        <v>43</v>
      </c>
      <c r="J15" s="7">
        <f t="shared" si="0"/>
        <v>34.4</v>
      </c>
      <c r="K15" s="7" t="s">
        <v>119</v>
      </c>
      <c r="L15" s="7" t="s">
        <v>119</v>
      </c>
      <c r="M15" s="7" t="s">
        <v>34</v>
      </c>
      <c r="N15" s="19"/>
      <c r="O15" s="7" t="s">
        <v>35</v>
      </c>
      <c r="P15" s="7" t="s">
        <v>148</v>
      </c>
      <c r="Q15" s="7" t="s">
        <v>37</v>
      </c>
      <c r="R15" s="7" t="s">
        <v>123</v>
      </c>
      <c r="S15" s="6" t="s">
        <v>124</v>
      </c>
      <c r="T15" s="7" t="s">
        <v>119</v>
      </c>
      <c r="U15" s="7">
        <v>34.4</v>
      </c>
      <c r="V15" s="7" t="s">
        <v>125</v>
      </c>
      <c r="W15" s="7" t="s">
        <v>119</v>
      </c>
      <c r="X15" s="7" t="s">
        <v>126</v>
      </c>
      <c r="Y15" s="7" t="s">
        <v>127</v>
      </c>
      <c r="Z15" s="7"/>
    </row>
    <row r="16" s="13" customFormat="1" ht="25" customHeight="1" spans="1:26">
      <c r="A16" s="7">
        <v>14</v>
      </c>
      <c r="B16" s="7" t="s">
        <v>119</v>
      </c>
      <c r="C16" s="7" t="s">
        <v>195</v>
      </c>
      <c r="D16" s="18">
        <v>10</v>
      </c>
      <c r="E16" s="7" t="s">
        <v>196</v>
      </c>
      <c r="F16" s="7">
        <v>1</v>
      </c>
      <c r="G16" s="7" t="s">
        <v>122</v>
      </c>
      <c r="H16" s="7">
        <v>2024</v>
      </c>
      <c r="I16" s="18">
        <v>10</v>
      </c>
      <c r="J16" s="7">
        <f t="shared" si="0"/>
        <v>8</v>
      </c>
      <c r="K16" s="7" t="s">
        <v>119</v>
      </c>
      <c r="L16" s="7" t="s">
        <v>119</v>
      </c>
      <c r="M16" s="7" t="s">
        <v>34</v>
      </c>
      <c r="N16" s="19"/>
      <c r="O16" s="7" t="s">
        <v>35</v>
      </c>
      <c r="P16" s="7" t="s">
        <v>148</v>
      </c>
      <c r="Q16" s="7" t="s">
        <v>37</v>
      </c>
      <c r="R16" s="7" t="s">
        <v>123</v>
      </c>
      <c r="S16" s="6" t="s">
        <v>124</v>
      </c>
      <c r="T16" s="7" t="s">
        <v>119</v>
      </c>
      <c r="U16" s="7">
        <v>8</v>
      </c>
      <c r="V16" s="7" t="s">
        <v>125</v>
      </c>
      <c r="W16" s="7" t="s">
        <v>119</v>
      </c>
      <c r="X16" s="7" t="s">
        <v>126</v>
      </c>
      <c r="Y16" s="7" t="s">
        <v>127</v>
      </c>
      <c r="Z16" s="7"/>
    </row>
    <row r="17" s="13" customFormat="1" ht="25" customHeight="1" spans="1:26">
      <c r="A17" s="7">
        <v>15</v>
      </c>
      <c r="B17" s="7" t="s">
        <v>119</v>
      </c>
      <c r="C17" s="7" t="s">
        <v>197</v>
      </c>
      <c r="D17" s="18">
        <v>30</v>
      </c>
      <c r="E17" s="7" t="s">
        <v>198</v>
      </c>
      <c r="F17" s="7">
        <v>1</v>
      </c>
      <c r="G17" s="7" t="s">
        <v>52</v>
      </c>
      <c r="H17" s="7">
        <v>2024</v>
      </c>
      <c r="I17" s="18">
        <v>30</v>
      </c>
      <c r="J17" s="7">
        <f t="shared" si="0"/>
        <v>24</v>
      </c>
      <c r="K17" s="7" t="s">
        <v>119</v>
      </c>
      <c r="L17" s="7" t="s">
        <v>119</v>
      </c>
      <c r="M17" s="7" t="s">
        <v>34</v>
      </c>
      <c r="N17" s="19"/>
      <c r="O17" s="7" t="s">
        <v>35</v>
      </c>
      <c r="P17" s="7" t="s">
        <v>148</v>
      </c>
      <c r="Q17" s="7" t="s">
        <v>37</v>
      </c>
      <c r="R17" s="7" t="s">
        <v>123</v>
      </c>
      <c r="S17" s="6" t="s">
        <v>124</v>
      </c>
      <c r="T17" s="7" t="s">
        <v>119</v>
      </c>
      <c r="U17" s="7">
        <v>24</v>
      </c>
      <c r="V17" s="7" t="s">
        <v>125</v>
      </c>
      <c r="W17" s="7" t="s">
        <v>119</v>
      </c>
      <c r="X17" s="7" t="s">
        <v>126</v>
      </c>
      <c r="Y17" s="7" t="s">
        <v>127</v>
      </c>
      <c r="Z17" s="7"/>
    </row>
    <row r="18" s="13" customFormat="1" ht="25" customHeight="1" spans="1:26">
      <c r="A18" s="7">
        <v>16</v>
      </c>
      <c r="B18" s="7" t="s">
        <v>128</v>
      </c>
      <c r="C18" s="7" t="s">
        <v>199</v>
      </c>
      <c r="D18" s="18">
        <v>53</v>
      </c>
      <c r="E18" s="7" t="s">
        <v>200</v>
      </c>
      <c r="F18" s="7">
        <v>1</v>
      </c>
      <c r="G18" s="7" t="s">
        <v>52</v>
      </c>
      <c r="H18" s="7">
        <v>2024</v>
      </c>
      <c r="I18" s="18">
        <v>53</v>
      </c>
      <c r="J18" s="7">
        <f t="shared" si="0"/>
        <v>42.4</v>
      </c>
      <c r="K18" s="7" t="s">
        <v>128</v>
      </c>
      <c r="L18" s="7" t="s">
        <v>128</v>
      </c>
      <c r="M18" s="7" t="s">
        <v>34</v>
      </c>
      <c r="N18" s="19"/>
      <c r="O18" s="7" t="s">
        <v>35</v>
      </c>
      <c r="P18" s="7" t="s">
        <v>148</v>
      </c>
      <c r="Q18" s="7" t="s">
        <v>37</v>
      </c>
      <c r="R18" s="7" t="s">
        <v>69</v>
      </c>
      <c r="S18" s="6" t="s">
        <v>124</v>
      </c>
      <c r="T18" s="7" t="s">
        <v>128</v>
      </c>
      <c r="U18" s="7">
        <v>42.4</v>
      </c>
      <c r="V18" s="7" t="s">
        <v>125</v>
      </c>
      <c r="W18" s="7" t="s">
        <v>128</v>
      </c>
      <c r="X18" s="7" t="s">
        <v>130</v>
      </c>
      <c r="Y18" s="7" t="s">
        <v>127</v>
      </c>
      <c r="Z18" s="7"/>
    </row>
    <row r="19" s="13" customFormat="1" ht="25" customHeight="1" spans="1:26">
      <c r="A19" s="7">
        <v>17</v>
      </c>
      <c r="B19" s="7" t="s">
        <v>128</v>
      </c>
      <c r="C19" s="7" t="s">
        <v>201</v>
      </c>
      <c r="D19" s="18">
        <v>30</v>
      </c>
      <c r="E19" s="17" t="s">
        <v>200</v>
      </c>
      <c r="F19" s="7">
        <v>1</v>
      </c>
      <c r="G19" s="7" t="s">
        <v>52</v>
      </c>
      <c r="H19" s="7">
        <v>2024</v>
      </c>
      <c r="I19" s="18">
        <v>30</v>
      </c>
      <c r="J19" s="7">
        <f t="shared" si="0"/>
        <v>24</v>
      </c>
      <c r="K19" s="7" t="s">
        <v>128</v>
      </c>
      <c r="L19" s="7" t="s">
        <v>128</v>
      </c>
      <c r="M19" s="7" t="s">
        <v>34</v>
      </c>
      <c r="N19" s="19"/>
      <c r="O19" s="7" t="s">
        <v>35</v>
      </c>
      <c r="P19" s="7" t="s">
        <v>148</v>
      </c>
      <c r="Q19" s="7" t="s">
        <v>37</v>
      </c>
      <c r="R19" s="7" t="s">
        <v>69</v>
      </c>
      <c r="S19" s="6" t="s">
        <v>124</v>
      </c>
      <c r="T19" s="7" t="s">
        <v>128</v>
      </c>
      <c r="U19" s="7">
        <v>24</v>
      </c>
      <c r="V19" s="7" t="s">
        <v>125</v>
      </c>
      <c r="W19" s="7" t="s">
        <v>128</v>
      </c>
      <c r="X19" s="7" t="s">
        <v>130</v>
      </c>
      <c r="Y19" s="7" t="s">
        <v>127</v>
      </c>
      <c r="Z19" s="7"/>
    </row>
    <row r="20" s="13" customFormat="1" ht="25" customHeight="1" spans="1:26">
      <c r="A20" s="7">
        <v>18</v>
      </c>
      <c r="B20" s="7" t="s">
        <v>128</v>
      </c>
      <c r="C20" s="7" t="s">
        <v>202</v>
      </c>
      <c r="D20" s="18">
        <v>24</v>
      </c>
      <c r="E20" s="17" t="s">
        <v>200</v>
      </c>
      <c r="F20" s="7">
        <v>1</v>
      </c>
      <c r="G20" s="7" t="s">
        <v>52</v>
      </c>
      <c r="H20" s="7">
        <v>2024</v>
      </c>
      <c r="I20" s="18">
        <v>24</v>
      </c>
      <c r="J20" s="7">
        <f t="shared" si="0"/>
        <v>19.2</v>
      </c>
      <c r="K20" s="7" t="s">
        <v>128</v>
      </c>
      <c r="L20" s="7" t="s">
        <v>128</v>
      </c>
      <c r="M20" s="7" t="s">
        <v>34</v>
      </c>
      <c r="N20" s="19"/>
      <c r="O20" s="7" t="s">
        <v>35</v>
      </c>
      <c r="P20" s="7" t="s">
        <v>148</v>
      </c>
      <c r="Q20" s="7" t="s">
        <v>37</v>
      </c>
      <c r="R20" s="7" t="s">
        <v>69</v>
      </c>
      <c r="S20" s="6" t="s">
        <v>124</v>
      </c>
      <c r="T20" s="7" t="s">
        <v>128</v>
      </c>
      <c r="U20" s="7">
        <v>19.2</v>
      </c>
      <c r="V20" s="7" t="s">
        <v>125</v>
      </c>
      <c r="W20" s="7" t="s">
        <v>128</v>
      </c>
      <c r="X20" s="7" t="s">
        <v>130</v>
      </c>
      <c r="Y20" s="7" t="s">
        <v>127</v>
      </c>
      <c r="Z20" s="22"/>
    </row>
    <row r="21" s="13" customFormat="1" ht="25" customHeight="1" spans="1:26">
      <c r="A21" s="7">
        <v>19</v>
      </c>
      <c r="B21" s="17" t="s">
        <v>203</v>
      </c>
      <c r="C21" s="7" t="s">
        <v>204</v>
      </c>
      <c r="D21" s="18">
        <v>15</v>
      </c>
      <c r="E21" s="17" t="s">
        <v>200</v>
      </c>
      <c r="F21" s="7">
        <v>1</v>
      </c>
      <c r="G21" s="7" t="s">
        <v>52</v>
      </c>
      <c r="H21" s="7">
        <v>2024</v>
      </c>
      <c r="I21" s="18">
        <v>15</v>
      </c>
      <c r="J21" s="7">
        <f t="shared" si="0"/>
        <v>12</v>
      </c>
      <c r="K21" s="17" t="s">
        <v>203</v>
      </c>
      <c r="L21" s="17" t="s">
        <v>203</v>
      </c>
      <c r="M21" s="7" t="s">
        <v>34</v>
      </c>
      <c r="N21" s="19"/>
      <c r="O21" s="7" t="s">
        <v>35</v>
      </c>
      <c r="P21" s="7" t="s">
        <v>148</v>
      </c>
      <c r="Q21" s="7" t="s">
        <v>37</v>
      </c>
      <c r="R21" s="7" t="s">
        <v>69</v>
      </c>
      <c r="S21" s="6" t="s">
        <v>124</v>
      </c>
      <c r="T21" s="17" t="s">
        <v>203</v>
      </c>
      <c r="U21" s="7">
        <v>12</v>
      </c>
      <c r="V21" s="7" t="s">
        <v>125</v>
      </c>
      <c r="W21" s="17" t="s">
        <v>203</v>
      </c>
      <c r="X21" s="17" t="s">
        <v>205</v>
      </c>
      <c r="Y21" s="7" t="s">
        <v>127</v>
      </c>
      <c r="Z21" s="22"/>
    </row>
    <row r="22" s="13" customFormat="1" ht="25" customHeight="1" spans="1:26">
      <c r="A22" s="7">
        <v>20</v>
      </c>
      <c r="B22" s="17" t="s">
        <v>206</v>
      </c>
      <c r="C22" s="7" t="s">
        <v>207</v>
      </c>
      <c r="D22" s="18">
        <v>33</v>
      </c>
      <c r="E22" s="17" t="s">
        <v>196</v>
      </c>
      <c r="F22" s="7">
        <v>1</v>
      </c>
      <c r="G22" s="17" t="s">
        <v>122</v>
      </c>
      <c r="H22" s="7">
        <v>2024</v>
      </c>
      <c r="I22" s="18">
        <v>33</v>
      </c>
      <c r="J22" s="7">
        <f t="shared" si="0"/>
        <v>26.4</v>
      </c>
      <c r="K22" s="17" t="s">
        <v>206</v>
      </c>
      <c r="L22" s="17" t="s">
        <v>206</v>
      </c>
      <c r="M22" s="7" t="s">
        <v>34</v>
      </c>
      <c r="N22" s="19"/>
      <c r="O22" s="7" t="s">
        <v>35</v>
      </c>
      <c r="P22" s="7" t="s">
        <v>148</v>
      </c>
      <c r="Q22" s="7" t="s">
        <v>37</v>
      </c>
      <c r="R22" s="7" t="s">
        <v>123</v>
      </c>
      <c r="S22" s="6" t="s">
        <v>124</v>
      </c>
      <c r="T22" s="17" t="s">
        <v>206</v>
      </c>
      <c r="U22" s="7">
        <v>26.4</v>
      </c>
      <c r="V22" s="7" t="s">
        <v>125</v>
      </c>
      <c r="W22" s="17" t="s">
        <v>206</v>
      </c>
      <c r="X22" s="17" t="s">
        <v>208</v>
      </c>
      <c r="Y22" s="7" t="s">
        <v>127</v>
      </c>
      <c r="Z22" s="22"/>
    </row>
    <row r="23" s="13" customFormat="1" ht="25" customHeight="1" spans="1:26">
      <c r="A23" s="7">
        <v>21</v>
      </c>
      <c r="B23" s="17" t="s">
        <v>209</v>
      </c>
      <c r="C23" s="7" t="s">
        <v>210</v>
      </c>
      <c r="D23" s="18">
        <v>25</v>
      </c>
      <c r="E23" s="17" t="s">
        <v>196</v>
      </c>
      <c r="F23" s="7">
        <v>1</v>
      </c>
      <c r="G23" s="17" t="s">
        <v>122</v>
      </c>
      <c r="H23" s="7">
        <v>2024</v>
      </c>
      <c r="I23" s="18">
        <v>25</v>
      </c>
      <c r="J23" s="7">
        <f t="shared" si="0"/>
        <v>20</v>
      </c>
      <c r="K23" s="17" t="s">
        <v>209</v>
      </c>
      <c r="L23" s="17" t="s">
        <v>209</v>
      </c>
      <c r="M23" s="7" t="s">
        <v>34</v>
      </c>
      <c r="N23" s="19"/>
      <c r="O23" s="7" t="s">
        <v>35</v>
      </c>
      <c r="P23" s="7" t="s">
        <v>148</v>
      </c>
      <c r="Q23" s="7" t="s">
        <v>37</v>
      </c>
      <c r="R23" s="7" t="s">
        <v>123</v>
      </c>
      <c r="S23" s="6" t="s">
        <v>124</v>
      </c>
      <c r="T23" s="17" t="s">
        <v>209</v>
      </c>
      <c r="U23" s="7">
        <v>20</v>
      </c>
      <c r="V23" s="7" t="s">
        <v>125</v>
      </c>
      <c r="W23" s="17" t="s">
        <v>209</v>
      </c>
      <c r="X23" s="17" t="s">
        <v>211</v>
      </c>
      <c r="Y23" s="7" t="s">
        <v>127</v>
      </c>
      <c r="Z23" s="22"/>
    </row>
    <row r="24" s="13" customFormat="1" ht="25" customHeight="1" spans="1:26">
      <c r="A24" s="7">
        <v>22</v>
      </c>
      <c r="B24" s="17" t="s">
        <v>212</v>
      </c>
      <c r="C24" s="19" t="s">
        <v>213</v>
      </c>
      <c r="D24" s="18">
        <v>19</v>
      </c>
      <c r="E24" s="17" t="s">
        <v>200</v>
      </c>
      <c r="F24" s="7">
        <v>1</v>
      </c>
      <c r="G24" s="17" t="s">
        <v>52</v>
      </c>
      <c r="H24" s="7">
        <v>2024</v>
      </c>
      <c r="I24" s="18">
        <v>19</v>
      </c>
      <c r="J24" s="7">
        <f t="shared" si="0"/>
        <v>15.2</v>
      </c>
      <c r="K24" s="17" t="s">
        <v>212</v>
      </c>
      <c r="L24" s="17" t="s">
        <v>212</v>
      </c>
      <c r="M24" s="7" t="s">
        <v>34</v>
      </c>
      <c r="N24" s="19"/>
      <c r="O24" s="7" t="s">
        <v>35</v>
      </c>
      <c r="P24" s="7" t="s">
        <v>148</v>
      </c>
      <c r="Q24" s="7" t="s">
        <v>37</v>
      </c>
      <c r="R24" s="7" t="s">
        <v>69</v>
      </c>
      <c r="S24" s="6" t="s">
        <v>124</v>
      </c>
      <c r="T24" s="17" t="s">
        <v>212</v>
      </c>
      <c r="U24" s="7">
        <v>15.2</v>
      </c>
      <c r="V24" s="7" t="s">
        <v>125</v>
      </c>
      <c r="W24" s="17" t="s">
        <v>212</v>
      </c>
      <c r="X24" s="17" t="s">
        <v>214</v>
      </c>
      <c r="Y24" s="7" t="s">
        <v>127</v>
      </c>
      <c r="Z24" s="7"/>
    </row>
    <row r="25" s="13" customFormat="1" ht="25" customHeight="1" spans="1:26">
      <c r="A25" s="7">
        <v>23</v>
      </c>
      <c r="B25" s="17" t="s">
        <v>212</v>
      </c>
      <c r="C25" s="19" t="s">
        <v>215</v>
      </c>
      <c r="D25" s="18">
        <v>11</v>
      </c>
      <c r="E25" s="17" t="s">
        <v>198</v>
      </c>
      <c r="F25" s="7">
        <v>1</v>
      </c>
      <c r="G25" s="17" t="s">
        <v>52</v>
      </c>
      <c r="H25" s="7">
        <v>2024</v>
      </c>
      <c r="I25" s="18">
        <v>11</v>
      </c>
      <c r="J25" s="7">
        <f t="shared" si="0"/>
        <v>8.8</v>
      </c>
      <c r="K25" s="17" t="s">
        <v>212</v>
      </c>
      <c r="L25" s="17" t="s">
        <v>212</v>
      </c>
      <c r="M25" s="7" t="s">
        <v>34</v>
      </c>
      <c r="N25" s="19"/>
      <c r="O25" s="7" t="s">
        <v>35</v>
      </c>
      <c r="P25" s="7" t="s">
        <v>148</v>
      </c>
      <c r="Q25" s="7" t="s">
        <v>37</v>
      </c>
      <c r="R25" s="7" t="s">
        <v>123</v>
      </c>
      <c r="S25" s="6" t="s">
        <v>124</v>
      </c>
      <c r="T25" s="17" t="s">
        <v>212</v>
      </c>
      <c r="U25" s="7">
        <v>8.8</v>
      </c>
      <c r="V25" s="7" t="s">
        <v>125</v>
      </c>
      <c r="W25" s="17" t="s">
        <v>212</v>
      </c>
      <c r="X25" s="17" t="s">
        <v>214</v>
      </c>
      <c r="Y25" s="7" t="s">
        <v>127</v>
      </c>
      <c r="Z25" s="7"/>
    </row>
    <row r="26" s="13" customFormat="1" ht="25" customHeight="1" spans="1:26">
      <c r="A26" s="7">
        <v>24</v>
      </c>
      <c r="B26" s="17" t="s">
        <v>216</v>
      </c>
      <c r="C26" s="19" t="s">
        <v>217</v>
      </c>
      <c r="D26" s="18">
        <v>25</v>
      </c>
      <c r="E26" s="17" t="s">
        <v>200</v>
      </c>
      <c r="F26" s="7">
        <v>1</v>
      </c>
      <c r="G26" s="17" t="s">
        <v>52</v>
      </c>
      <c r="H26" s="7">
        <v>2024</v>
      </c>
      <c r="I26" s="18">
        <v>25</v>
      </c>
      <c r="J26" s="7">
        <f t="shared" si="0"/>
        <v>20</v>
      </c>
      <c r="K26" s="17" t="s">
        <v>216</v>
      </c>
      <c r="L26" s="17" t="s">
        <v>216</v>
      </c>
      <c r="M26" s="7" t="s">
        <v>34</v>
      </c>
      <c r="N26" s="19"/>
      <c r="O26" s="7" t="s">
        <v>35</v>
      </c>
      <c r="P26" s="7" t="s">
        <v>148</v>
      </c>
      <c r="Q26" s="7" t="s">
        <v>37</v>
      </c>
      <c r="R26" s="7" t="s">
        <v>123</v>
      </c>
      <c r="S26" s="6" t="s">
        <v>124</v>
      </c>
      <c r="T26" s="17" t="s">
        <v>216</v>
      </c>
      <c r="U26" s="7">
        <v>20</v>
      </c>
      <c r="V26" s="7" t="s">
        <v>125</v>
      </c>
      <c r="W26" s="17" t="s">
        <v>216</v>
      </c>
      <c r="X26" s="17" t="s">
        <v>218</v>
      </c>
      <c r="Y26" s="7" t="s">
        <v>127</v>
      </c>
      <c r="Z26" s="7"/>
    </row>
    <row r="27" s="13" customFormat="1" ht="25" customHeight="1" spans="1:26">
      <c r="A27" s="7">
        <v>25</v>
      </c>
      <c r="B27" s="17" t="s">
        <v>219</v>
      </c>
      <c r="C27" s="19" t="s">
        <v>220</v>
      </c>
      <c r="D27" s="18">
        <v>21</v>
      </c>
      <c r="E27" s="17" t="s">
        <v>200</v>
      </c>
      <c r="F27" s="7">
        <v>1</v>
      </c>
      <c r="G27" s="17" t="s">
        <v>52</v>
      </c>
      <c r="H27" s="7">
        <v>2024</v>
      </c>
      <c r="I27" s="18">
        <v>21</v>
      </c>
      <c r="J27" s="7">
        <f t="shared" si="0"/>
        <v>16.8</v>
      </c>
      <c r="K27" s="17" t="s">
        <v>219</v>
      </c>
      <c r="L27" s="17" t="s">
        <v>219</v>
      </c>
      <c r="M27" s="7" t="s">
        <v>34</v>
      </c>
      <c r="N27" s="19"/>
      <c r="O27" s="7" t="s">
        <v>35</v>
      </c>
      <c r="P27" s="7" t="s">
        <v>148</v>
      </c>
      <c r="Q27" s="7" t="s">
        <v>37</v>
      </c>
      <c r="R27" s="7" t="s">
        <v>69</v>
      </c>
      <c r="S27" s="6" t="s">
        <v>124</v>
      </c>
      <c r="T27" s="17" t="s">
        <v>219</v>
      </c>
      <c r="U27" s="7">
        <v>16.8</v>
      </c>
      <c r="V27" s="7" t="s">
        <v>125</v>
      </c>
      <c r="W27" s="17" t="s">
        <v>219</v>
      </c>
      <c r="X27" s="17" t="s">
        <v>221</v>
      </c>
      <c r="Y27" s="7" t="s">
        <v>127</v>
      </c>
      <c r="Z27" s="19"/>
    </row>
    <row r="28" s="13" customFormat="1" ht="25" customHeight="1" spans="1:26">
      <c r="A28" s="7">
        <v>26</v>
      </c>
      <c r="B28" s="17" t="s">
        <v>219</v>
      </c>
      <c r="C28" s="19" t="s">
        <v>222</v>
      </c>
      <c r="D28" s="18">
        <v>16</v>
      </c>
      <c r="E28" s="17" t="s">
        <v>200</v>
      </c>
      <c r="F28" s="7">
        <v>1</v>
      </c>
      <c r="G28" s="17" t="s">
        <v>52</v>
      </c>
      <c r="H28" s="7">
        <v>2024</v>
      </c>
      <c r="I28" s="18">
        <v>16</v>
      </c>
      <c r="J28" s="7">
        <f t="shared" si="0"/>
        <v>12.8</v>
      </c>
      <c r="K28" s="17" t="s">
        <v>219</v>
      </c>
      <c r="L28" s="17" t="s">
        <v>219</v>
      </c>
      <c r="M28" s="7" t="s">
        <v>34</v>
      </c>
      <c r="N28" s="19"/>
      <c r="O28" s="7" t="s">
        <v>35</v>
      </c>
      <c r="P28" s="7" t="s">
        <v>148</v>
      </c>
      <c r="Q28" s="7" t="s">
        <v>37</v>
      </c>
      <c r="R28" s="7" t="s">
        <v>69</v>
      </c>
      <c r="S28" s="6" t="s">
        <v>124</v>
      </c>
      <c r="T28" s="17" t="s">
        <v>219</v>
      </c>
      <c r="U28" s="7">
        <v>12.8</v>
      </c>
      <c r="V28" s="7" t="s">
        <v>125</v>
      </c>
      <c r="W28" s="17" t="s">
        <v>219</v>
      </c>
      <c r="X28" s="17" t="s">
        <v>221</v>
      </c>
      <c r="Y28" s="7" t="s">
        <v>127</v>
      </c>
      <c r="Z28" s="19"/>
    </row>
    <row r="29" s="13" customFormat="1" ht="25" customHeight="1" spans="1:26">
      <c r="A29" s="7">
        <v>27</v>
      </c>
      <c r="B29" s="17" t="s">
        <v>223</v>
      </c>
      <c r="C29" s="18" t="s">
        <v>224</v>
      </c>
      <c r="D29" s="18">
        <v>20</v>
      </c>
      <c r="E29" s="17" t="s">
        <v>200</v>
      </c>
      <c r="F29" s="7">
        <v>1</v>
      </c>
      <c r="G29" s="17" t="s">
        <v>52</v>
      </c>
      <c r="H29" s="7">
        <v>2024</v>
      </c>
      <c r="I29" s="18">
        <v>20</v>
      </c>
      <c r="J29" s="7">
        <f t="shared" si="0"/>
        <v>16</v>
      </c>
      <c r="K29" s="17" t="s">
        <v>223</v>
      </c>
      <c r="L29" s="17" t="s">
        <v>223</v>
      </c>
      <c r="M29" s="7" t="s">
        <v>34</v>
      </c>
      <c r="N29" s="19"/>
      <c r="O29" s="7" t="s">
        <v>35</v>
      </c>
      <c r="P29" s="7" t="s">
        <v>148</v>
      </c>
      <c r="Q29" s="7" t="s">
        <v>37</v>
      </c>
      <c r="R29" s="7" t="s">
        <v>69</v>
      </c>
      <c r="S29" s="6" t="s">
        <v>124</v>
      </c>
      <c r="T29" s="17" t="s">
        <v>223</v>
      </c>
      <c r="U29" s="7">
        <v>16</v>
      </c>
      <c r="V29" s="7" t="s">
        <v>125</v>
      </c>
      <c r="W29" s="17" t="s">
        <v>223</v>
      </c>
      <c r="X29" s="17" t="s">
        <v>225</v>
      </c>
      <c r="Y29" s="7" t="s">
        <v>127</v>
      </c>
      <c r="Z29" s="19"/>
    </row>
    <row r="30" s="13" customFormat="1" ht="25" customHeight="1" spans="1:26">
      <c r="A30" s="7">
        <v>28</v>
      </c>
      <c r="B30" s="17" t="s">
        <v>219</v>
      </c>
      <c r="C30" s="19" t="s">
        <v>226</v>
      </c>
      <c r="D30" s="18">
        <v>5</v>
      </c>
      <c r="E30" s="19" t="s">
        <v>227</v>
      </c>
      <c r="F30" s="7">
        <v>1</v>
      </c>
      <c r="G30" s="17" t="s">
        <v>52</v>
      </c>
      <c r="H30" s="7">
        <v>2024</v>
      </c>
      <c r="I30" s="18">
        <v>5</v>
      </c>
      <c r="J30" s="7">
        <f t="shared" si="0"/>
        <v>4</v>
      </c>
      <c r="K30" s="17" t="s">
        <v>219</v>
      </c>
      <c r="L30" s="17" t="s">
        <v>219</v>
      </c>
      <c r="M30" s="7" t="s">
        <v>34</v>
      </c>
      <c r="N30" s="19"/>
      <c r="O30" s="7" t="s">
        <v>35</v>
      </c>
      <c r="P30" s="7" t="s">
        <v>148</v>
      </c>
      <c r="Q30" s="7" t="s">
        <v>37</v>
      </c>
      <c r="R30" s="7" t="s">
        <v>123</v>
      </c>
      <c r="S30" s="6" t="s">
        <v>124</v>
      </c>
      <c r="T30" s="17" t="s">
        <v>219</v>
      </c>
      <c r="U30" s="7">
        <v>4</v>
      </c>
      <c r="V30" s="7" t="s">
        <v>125</v>
      </c>
      <c r="W30" s="17" t="s">
        <v>219</v>
      </c>
      <c r="X30" s="17" t="s">
        <v>221</v>
      </c>
      <c r="Y30" s="7" t="s">
        <v>127</v>
      </c>
      <c r="Z30" s="19"/>
    </row>
    <row r="31" s="13" customFormat="1" ht="25" customHeight="1" spans="1:26">
      <c r="A31" s="7">
        <v>29</v>
      </c>
      <c r="B31" s="17" t="s">
        <v>203</v>
      </c>
      <c r="C31" s="18" t="s">
        <v>228</v>
      </c>
      <c r="D31" s="18">
        <v>12</v>
      </c>
      <c r="E31" s="17" t="s">
        <v>196</v>
      </c>
      <c r="F31" s="7">
        <v>1</v>
      </c>
      <c r="G31" s="17" t="s">
        <v>122</v>
      </c>
      <c r="H31" s="7">
        <v>2024</v>
      </c>
      <c r="I31" s="18">
        <v>12</v>
      </c>
      <c r="J31" s="7">
        <f t="shared" si="0"/>
        <v>9.6</v>
      </c>
      <c r="K31" s="17" t="s">
        <v>203</v>
      </c>
      <c r="L31" s="17" t="s">
        <v>203</v>
      </c>
      <c r="M31" s="7" t="s">
        <v>34</v>
      </c>
      <c r="N31" s="19"/>
      <c r="O31" s="7" t="s">
        <v>35</v>
      </c>
      <c r="P31" s="7" t="s">
        <v>148</v>
      </c>
      <c r="Q31" s="7" t="s">
        <v>37</v>
      </c>
      <c r="R31" s="7" t="s">
        <v>123</v>
      </c>
      <c r="S31" s="6" t="s">
        <v>124</v>
      </c>
      <c r="T31" s="17" t="s">
        <v>203</v>
      </c>
      <c r="U31" s="7">
        <v>9.6</v>
      </c>
      <c r="V31" s="7" t="s">
        <v>125</v>
      </c>
      <c r="W31" s="17" t="s">
        <v>203</v>
      </c>
      <c r="X31" s="17" t="s">
        <v>205</v>
      </c>
      <c r="Y31" s="7" t="s">
        <v>127</v>
      </c>
      <c r="Z31" s="19"/>
    </row>
    <row r="32" s="13" customFormat="1" ht="25" customHeight="1" spans="1:26">
      <c r="A32" s="7">
        <v>30</v>
      </c>
      <c r="B32" s="17" t="s">
        <v>203</v>
      </c>
      <c r="C32" s="7" t="s">
        <v>229</v>
      </c>
      <c r="D32" s="18">
        <v>15</v>
      </c>
      <c r="E32" s="17" t="s">
        <v>200</v>
      </c>
      <c r="F32" s="7">
        <v>1</v>
      </c>
      <c r="G32" s="17" t="s">
        <v>52</v>
      </c>
      <c r="H32" s="7">
        <v>2024</v>
      </c>
      <c r="I32" s="18">
        <v>15</v>
      </c>
      <c r="J32" s="7">
        <f t="shared" si="0"/>
        <v>12</v>
      </c>
      <c r="K32" s="17" t="s">
        <v>203</v>
      </c>
      <c r="L32" s="17" t="s">
        <v>203</v>
      </c>
      <c r="M32" s="7" t="s">
        <v>34</v>
      </c>
      <c r="N32" s="19"/>
      <c r="O32" s="7" t="s">
        <v>35</v>
      </c>
      <c r="P32" s="7" t="s">
        <v>148</v>
      </c>
      <c r="Q32" s="7" t="s">
        <v>37</v>
      </c>
      <c r="R32" s="7" t="s">
        <v>69</v>
      </c>
      <c r="S32" s="6" t="s">
        <v>124</v>
      </c>
      <c r="T32" s="17" t="s">
        <v>203</v>
      </c>
      <c r="U32" s="7">
        <v>12</v>
      </c>
      <c r="V32" s="7" t="s">
        <v>125</v>
      </c>
      <c r="W32" s="17" t="s">
        <v>203</v>
      </c>
      <c r="X32" s="17" t="s">
        <v>205</v>
      </c>
      <c r="Y32" s="7" t="s">
        <v>127</v>
      </c>
      <c r="Z32" s="19"/>
    </row>
    <row r="33" s="13" customFormat="1" ht="25" customHeight="1" spans="1:26">
      <c r="A33" s="7">
        <v>31</v>
      </c>
      <c r="B33" s="17" t="s">
        <v>230</v>
      </c>
      <c r="C33" s="18" t="s">
        <v>231</v>
      </c>
      <c r="D33" s="18">
        <v>28</v>
      </c>
      <c r="E33" s="17" t="s">
        <v>196</v>
      </c>
      <c r="F33" s="7">
        <v>1</v>
      </c>
      <c r="G33" s="17" t="s">
        <v>122</v>
      </c>
      <c r="H33" s="7">
        <v>2024</v>
      </c>
      <c r="I33" s="18">
        <v>28</v>
      </c>
      <c r="J33" s="7">
        <f t="shared" si="0"/>
        <v>22.4</v>
      </c>
      <c r="K33" s="17" t="s">
        <v>230</v>
      </c>
      <c r="L33" s="17" t="s">
        <v>230</v>
      </c>
      <c r="M33" s="7" t="s">
        <v>34</v>
      </c>
      <c r="N33" s="19"/>
      <c r="O33" s="7" t="s">
        <v>35</v>
      </c>
      <c r="P33" s="7" t="s">
        <v>148</v>
      </c>
      <c r="Q33" s="7" t="s">
        <v>37</v>
      </c>
      <c r="R33" s="7" t="s">
        <v>123</v>
      </c>
      <c r="S33" s="6" t="s">
        <v>124</v>
      </c>
      <c r="T33" s="17" t="s">
        <v>230</v>
      </c>
      <c r="U33" s="7">
        <v>22.4</v>
      </c>
      <c r="V33" s="7" t="s">
        <v>125</v>
      </c>
      <c r="W33" s="17" t="s">
        <v>230</v>
      </c>
      <c r="X33" s="17" t="s">
        <v>232</v>
      </c>
      <c r="Y33" s="7" t="s">
        <v>127</v>
      </c>
      <c r="Z33" s="19"/>
    </row>
    <row r="34" s="14" customFormat="1" ht="25" customHeight="1" spans="1:26">
      <c r="A34" s="7">
        <v>32</v>
      </c>
      <c r="B34" s="6" t="s">
        <v>233</v>
      </c>
      <c r="C34" s="6" t="s">
        <v>234</v>
      </c>
      <c r="D34" s="6">
        <v>20</v>
      </c>
      <c r="E34" s="6" t="s">
        <v>235</v>
      </c>
      <c r="F34" s="6">
        <v>1</v>
      </c>
      <c r="G34" s="7" t="s">
        <v>46</v>
      </c>
      <c r="H34" s="7" t="s">
        <v>134</v>
      </c>
      <c r="I34" s="6">
        <v>20</v>
      </c>
      <c r="J34" s="7">
        <f t="shared" si="0"/>
        <v>16</v>
      </c>
      <c r="K34" s="6" t="s">
        <v>233</v>
      </c>
      <c r="L34" s="6" t="s">
        <v>233</v>
      </c>
      <c r="M34" s="7" t="s">
        <v>34</v>
      </c>
      <c r="N34" s="9"/>
      <c r="O34" s="7" t="s">
        <v>35</v>
      </c>
      <c r="P34" s="7" t="s">
        <v>236</v>
      </c>
      <c r="Q34" s="7" t="s">
        <v>37</v>
      </c>
      <c r="R34" s="7" t="s">
        <v>48</v>
      </c>
      <c r="S34" s="6" t="s">
        <v>116</v>
      </c>
      <c r="T34" s="6" t="s">
        <v>233</v>
      </c>
      <c r="U34" s="6">
        <f t="shared" ref="U34:U41" si="1">I34*0.8</f>
        <v>16</v>
      </c>
      <c r="V34" s="11" t="s">
        <v>40</v>
      </c>
      <c r="W34" s="6" t="s">
        <v>233</v>
      </c>
      <c r="X34" s="7" t="s">
        <v>237</v>
      </c>
      <c r="Y34" s="7" t="s">
        <v>138</v>
      </c>
      <c r="Z34" s="7"/>
    </row>
    <row r="35" s="14" customFormat="1" ht="25" customHeight="1" spans="1:26">
      <c r="A35" s="7">
        <v>33</v>
      </c>
      <c r="B35" s="6" t="s">
        <v>131</v>
      </c>
      <c r="C35" s="6" t="s">
        <v>238</v>
      </c>
      <c r="D35" s="6">
        <v>40</v>
      </c>
      <c r="E35" s="6" t="s">
        <v>239</v>
      </c>
      <c r="F35" s="6">
        <v>1</v>
      </c>
      <c r="G35" s="7" t="s">
        <v>52</v>
      </c>
      <c r="H35" s="7" t="s">
        <v>134</v>
      </c>
      <c r="I35" s="6">
        <v>40</v>
      </c>
      <c r="J35" s="7">
        <f t="shared" si="0"/>
        <v>32</v>
      </c>
      <c r="K35" s="6" t="s">
        <v>131</v>
      </c>
      <c r="L35" s="6" t="s">
        <v>131</v>
      </c>
      <c r="M35" s="7" t="s">
        <v>34</v>
      </c>
      <c r="N35" s="9"/>
      <c r="O35" s="7" t="s">
        <v>35</v>
      </c>
      <c r="P35" s="7" t="s">
        <v>236</v>
      </c>
      <c r="Q35" s="7" t="s">
        <v>37</v>
      </c>
      <c r="R35" s="7" t="s">
        <v>48</v>
      </c>
      <c r="S35" s="6" t="s">
        <v>116</v>
      </c>
      <c r="T35" s="6" t="s">
        <v>131</v>
      </c>
      <c r="U35" s="6">
        <f t="shared" si="1"/>
        <v>32</v>
      </c>
      <c r="V35" s="11" t="s">
        <v>40</v>
      </c>
      <c r="W35" s="6" t="s">
        <v>131</v>
      </c>
      <c r="X35" s="7" t="s">
        <v>137</v>
      </c>
      <c r="Y35" s="7" t="s">
        <v>138</v>
      </c>
      <c r="Z35" s="7"/>
    </row>
    <row r="36" s="14" customFormat="1" ht="25" customHeight="1" spans="1:26">
      <c r="A36" s="7">
        <v>34</v>
      </c>
      <c r="B36" s="8" t="s">
        <v>139</v>
      </c>
      <c r="C36" s="6" t="s">
        <v>240</v>
      </c>
      <c r="D36" s="8">
        <v>40</v>
      </c>
      <c r="E36" s="6" t="s">
        <v>241</v>
      </c>
      <c r="F36" s="6">
        <v>1</v>
      </c>
      <c r="G36" s="7" t="s">
        <v>52</v>
      </c>
      <c r="H36" s="7" t="s">
        <v>134</v>
      </c>
      <c r="I36" s="8">
        <v>40</v>
      </c>
      <c r="J36" s="7">
        <f t="shared" si="0"/>
        <v>32</v>
      </c>
      <c r="K36" s="8" t="s">
        <v>139</v>
      </c>
      <c r="L36" s="8" t="s">
        <v>139</v>
      </c>
      <c r="M36" s="7" t="s">
        <v>34</v>
      </c>
      <c r="N36" s="9"/>
      <c r="O36" s="7" t="s">
        <v>35</v>
      </c>
      <c r="P36" s="7" t="s">
        <v>236</v>
      </c>
      <c r="Q36" s="7" t="s">
        <v>37</v>
      </c>
      <c r="R36" s="7" t="s">
        <v>48</v>
      </c>
      <c r="S36" s="6" t="s">
        <v>116</v>
      </c>
      <c r="T36" s="8" t="s">
        <v>139</v>
      </c>
      <c r="U36" s="6">
        <f t="shared" si="1"/>
        <v>32</v>
      </c>
      <c r="V36" s="11" t="s">
        <v>40</v>
      </c>
      <c r="W36" s="8" t="s">
        <v>139</v>
      </c>
      <c r="X36" s="7" t="s">
        <v>142</v>
      </c>
      <c r="Y36" s="7" t="s">
        <v>138</v>
      </c>
      <c r="Z36" s="7"/>
    </row>
    <row r="37" s="14" customFormat="1" ht="25" customHeight="1" spans="1:26">
      <c r="A37" s="7">
        <v>35</v>
      </c>
      <c r="B37" s="8" t="s">
        <v>242</v>
      </c>
      <c r="C37" s="6" t="s">
        <v>243</v>
      </c>
      <c r="D37" s="8">
        <v>40</v>
      </c>
      <c r="E37" s="6" t="s">
        <v>244</v>
      </c>
      <c r="F37" s="6">
        <v>1</v>
      </c>
      <c r="G37" s="8" t="s">
        <v>52</v>
      </c>
      <c r="H37" s="7" t="s">
        <v>134</v>
      </c>
      <c r="I37" s="8">
        <v>40</v>
      </c>
      <c r="J37" s="7">
        <f t="shared" si="0"/>
        <v>32</v>
      </c>
      <c r="K37" s="8" t="s">
        <v>242</v>
      </c>
      <c r="L37" s="8" t="s">
        <v>242</v>
      </c>
      <c r="M37" s="7" t="s">
        <v>34</v>
      </c>
      <c r="N37" s="9"/>
      <c r="O37" s="7" t="s">
        <v>35</v>
      </c>
      <c r="P37" s="7" t="s">
        <v>236</v>
      </c>
      <c r="Q37" s="7" t="s">
        <v>37</v>
      </c>
      <c r="R37" s="7" t="s">
        <v>48</v>
      </c>
      <c r="S37" s="6" t="s">
        <v>116</v>
      </c>
      <c r="T37" s="8" t="s">
        <v>242</v>
      </c>
      <c r="U37" s="6">
        <f t="shared" si="1"/>
        <v>32</v>
      </c>
      <c r="V37" s="11" t="s">
        <v>40</v>
      </c>
      <c r="W37" s="8" t="s">
        <v>242</v>
      </c>
      <c r="X37" s="7" t="s">
        <v>245</v>
      </c>
      <c r="Y37" s="7" t="s">
        <v>138</v>
      </c>
      <c r="Z37" s="7"/>
    </row>
    <row r="38" s="14" customFormat="1" ht="25" customHeight="1" spans="1:26">
      <c r="A38" s="7">
        <v>36</v>
      </c>
      <c r="B38" s="8" t="s">
        <v>246</v>
      </c>
      <c r="C38" s="6" t="s">
        <v>247</v>
      </c>
      <c r="D38" s="8">
        <v>20</v>
      </c>
      <c r="E38" s="6" t="s">
        <v>248</v>
      </c>
      <c r="F38" s="6">
        <v>1</v>
      </c>
      <c r="G38" s="8" t="s">
        <v>52</v>
      </c>
      <c r="H38" s="7" t="s">
        <v>134</v>
      </c>
      <c r="I38" s="8">
        <v>20</v>
      </c>
      <c r="J38" s="7">
        <f t="shared" si="0"/>
        <v>16</v>
      </c>
      <c r="K38" s="8" t="s">
        <v>246</v>
      </c>
      <c r="L38" s="8" t="s">
        <v>246</v>
      </c>
      <c r="M38" s="7" t="s">
        <v>34</v>
      </c>
      <c r="N38" s="9"/>
      <c r="O38" s="7" t="s">
        <v>35</v>
      </c>
      <c r="P38" s="7" t="s">
        <v>236</v>
      </c>
      <c r="Q38" s="7" t="s">
        <v>37</v>
      </c>
      <c r="R38" s="7" t="s">
        <v>48</v>
      </c>
      <c r="S38" s="6" t="s">
        <v>116</v>
      </c>
      <c r="T38" s="8" t="s">
        <v>246</v>
      </c>
      <c r="U38" s="6">
        <f t="shared" si="1"/>
        <v>16</v>
      </c>
      <c r="V38" s="11" t="s">
        <v>40</v>
      </c>
      <c r="W38" s="8" t="s">
        <v>246</v>
      </c>
      <c r="X38" s="7" t="s">
        <v>249</v>
      </c>
      <c r="Y38" s="7" t="s">
        <v>138</v>
      </c>
      <c r="Z38" s="7"/>
    </row>
    <row r="39" s="14" customFormat="1" ht="25" customHeight="1" spans="1:26">
      <c r="A39" s="7">
        <v>37</v>
      </c>
      <c r="B39" s="8" t="s">
        <v>246</v>
      </c>
      <c r="C39" s="6" t="s">
        <v>250</v>
      </c>
      <c r="D39" s="8">
        <v>20</v>
      </c>
      <c r="E39" s="6" t="s">
        <v>251</v>
      </c>
      <c r="F39" s="6">
        <v>1</v>
      </c>
      <c r="G39" s="8" t="s">
        <v>52</v>
      </c>
      <c r="H39" s="7" t="s">
        <v>134</v>
      </c>
      <c r="I39" s="8">
        <v>20</v>
      </c>
      <c r="J39" s="7">
        <f t="shared" si="0"/>
        <v>16</v>
      </c>
      <c r="K39" s="8" t="s">
        <v>246</v>
      </c>
      <c r="L39" s="8" t="s">
        <v>246</v>
      </c>
      <c r="M39" s="7" t="s">
        <v>34</v>
      </c>
      <c r="N39" s="9"/>
      <c r="O39" s="7" t="s">
        <v>35</v>
      </c>
      <c r="P39" s="7" t="s">
        <v>236</v>
      </c>
      <c r="Q39" s="7" t="s">
        <v>37</v>
      </c>
      <c r="R39" s="7" t="s">
        <v>48</v>
      </c>
      <c r="S39" s="6" t="s">
        <v>116</v>
      </c>
      <c r="T39" s="8" t="s">
        <v>246</v>
      </c>
      <c r="U39" s="6">
        <f t="shared" si="1"/>
        <v>16</v>
      </c>
      <c r="V39" s="11" t="s">
        <v>40</v>
      </c>
      <c r="W39" s="8" t="s">
        <v>246</v>
      </c>
      <c r="X39" s="7" t="s">
        <v>249</v>
      </c>
      <c r="Y39" s="7" t="s">
        <v>138</v>
      </c>
      <c r="Z39" s="7"/>
    </row>
    <row r="40" s="14" customFormat="1" ht="25" customHeight="1" spans="1:26">
      <c r="A40" s="7">
        <v>38</v>
      </c>
      <c r="B40" s="8" t="s">
        <v>252</v>
      </c>
      <c r="C40" s="6" t="s">
        <v>253</v>
      </c>
      <c r="D40" s="8">
        <v>12</v>
      </c>
      <c r="E40" s="6" t="s">
        <v>254</v>
      </c>
      <c r="F40" s="6">
        <v>1</v>
      </c>
      <c r="G40" s="8" t="s">
        <v>52</v>
      </c>
      <c r="H40" s="7" t="s">
        <v>134</v>
      </c>
      <c r="I40" s="8">
        <v>12</v>
      </c>
      <c r="J40" s="7">
        <f t="shared" si="0"/>
        <v>9.6</v>
      </c>
      <c r="K40" s="8" t="s">
        <v>252</v>
      </c>
      <c r="L40" s="8" t="s">
        <v>252</v>
      </c>
      <c r="M40" s="7" t="s">
        <v>34</v>
      </c>
      <c r="N40" s="9"/>
      <c r="O40" s="7" t="s">
        <v>35</v>
      </c>
      <c r="P40" s="7" t="s">
        <v>236</v>
      </c>
      <c r="Q40" s="7" t="s">
        <v>37</v>
      </c>
      <c r="R40" s="7" t="s">
        <v>48</v>
      </c>
      <c r="S40" s="6" t="s">
        <v>116</v>
      </c>
      <c r="T40" s="8" t="s">
        <v>252</v>
      </c>
      <c r="U40" s="6">
        <f t="shared" si="1"/>
        <v>9.6</v>
      </c>
      <c r="V40" s="11" t="s">
        <v>40</v>
      </c>
      <c r="W40" s="8" t="s">
        <v>252</v>
      </c>
      <c r="X40" s="7" t="s">
        <v>255</v>
      </c>
      <c r="Y40" s="7" t="s">
        <v>138</v>
      </c>
      <c r="Z40" s="7"/>
    </row>
    <row r="41" s="14" customFormat="1" ht="25" customHeight="1" spans="1:26">
      <c r="A41" s="7">
        <v>39</v>
      </c>
      <c r="B41" s="8" t="s">
        <v>256</v>
      </c>
      <c r="C41" s="8" t="s">
        <v>257</v>
      </c>
      <c r="D41" s="8">
        <v>45</v>
      </c>
      <c r="E41" s="8" t="s">
        <v>258</v>
      </c>
      <c r="F41" s="6">
        <v>1</v>
      </c>
      <c r="G41" s="8" t="s">
        <v>52</v>
      </c>
      <c r="H41" s="7" t="s">
        <v>134</v>
      </c>
      <c r="I41" s="8">
        <v>45</v>
      </c>
      <c r="J41" s="7">
        <f t="shared" si="0"/>
        <v>36</v>
      </c>
      <c r="K41" s="8" t="s">
        <v>256</v>
      </c>
      <c r="L41" s="8" t="s">
        <v>256</v>
      </c>
      <c r="M41" s="7" t="s">
        <v>34</v>
      </c>
      <c r="N41" s="9"/>
      <c r="O41" s="7" t="s">
        <v>35</v>
      </c>
      <c r="P41" s="7" t="s">
        <v>236</v>
      </c>
      <c r="Q41" s="7" t="s">
        <v>37</v>
      </c>
      <c r="R41" s="7" t="s">
        <v>48</v>
      </c>
      <c r="S41" s="6" t="s">
        <v>116</v>
      </c>
      <c r="T41" s="8" t="s">
        <v>256</v>
      </c>
      <c r="U41" s="6">
        <f t="shared" si="1"/>
        <v>36</v>
      </c>
      <c r="V41" s="11" t="s">
        <v>40</v>
      </c>
      <c r="W41" s="8" t="s">
        <v>256</v>
      </c>
      <c r="X41" s="7" t="s">
        <v>259</v>
      </c>
      <c r="Y41" s="7" t="s">
        <v>138</v>
      </c>
      <c r="Z41" s="7"/>
    </row>
    <row r="42" s="13" customFormat="1" ht="25" customHeight="1" spans="1:26">
      <c r="A42" s="7">
        <v>40</v>
      </c>
      <c r="B42" s="20" t="s">
        <v>260</v>
      </c>
      <c r="C42" s="7" t="s">
        <v>261</v>
      </c>
      <c r="D42" s="7">
        <v>20</v>
      </c>
      <c r="E42" s="7" t="s">
        <v>262</v>
      </c>
      <c r="F42" s="7">
        <v>10</v>
      </c>
      <c r="G42" s="7" t="s">
        <v>263</v>
      </c>
      <c r="H42" s="7">
        <v>2024</v>
      </c>
      <c r="I42" s="7">
        <v>20</v>
      </c>
      <c r="J42" s="7">
        <v>16</v>
      </c>
      <c r="K42" s="7" t="s">
        <v>264</v>
      </c>
      <c r="L42" s="20" t="s">
        <v>260</v>
      </c>
      <c r="M42" s="7" t="s">
        <v>34</v>
      </c>
      <c r="N42" s="19"/>
      <c r="O42" s="7" t="s">
        <v>35</v>
      </c>
      <c r="P42" s="7" t="s">
        <v>236</v>
      </c>
      <c r="Q42" s="7" t="s">
        <v>265</v>
      </c>
      <c r="R42" s="7" t="s">
        <v>48</v>
      </c>
      <c r="S42" s="6" t="s">
        <v>116</v>
      </c>
      <c r="T42" s="20" t="s">
        <v>260</v>
      </c>
      <c r="U42" s="7">
        <v>16</v>
      </c>
      <c r="V42" s="7" t="s">
        <v>40</v>
      </c>
      <c r="W42" s="20" t="s">
        <v>260</v>
      </c>
      <c r="X42" s="7" t="s">
        <v>266</v>
      </c>
      <c r="Y42" s="7" t="s">
        <v>267</v>
      </c>
      <c r="Z42" s="7"/>
    </row>
    <row r="43" s="13" customFormat="1" ht="25" customHeight="1" spans="1:26">
      <c r="A43" s="7">
        <v>41</v>
      </c>
      <c r="B43" s="20" t="s">
        <v>268</v>
      </c>
      <c r="C43" s="7" t="s">
        <v>261</v>
      </c>
      <c r="D43" s="7">
        <v>8</v>
      </c>
      <c r="E43" s="7" t="s">
        <v>269</v>
      </c>
      <c r="F43" s="7">
        <v>2</v>
      </c>
      <c r="G43" s="7" t="s">
        <v>122</v>
      </c>
      <c r="H43" s="7">
        <v>2024</v>
      </c>
      <c r="I43" s="7">
        <v>8</v>
      </c>
      <c r="J43" s="7">
        <v>6.4</v>
      </c>
      <c r="K43" s="7" t="s">
        <v>270</v>
      </c>
      <c r="L43" s="20" t="s">
        <v>268</v>
      </c>
      <c r="M43" s="7" t="s">
        <v>34</v>
      </c>
      <c r="N43" s="19"/>
      <c r="O43" s="7" t="s">
        <v>35</v>
      </c>
      <c r="P43" s="7" t="s">
        <v>236</v>
      </c>
      <c r="Q43" s="7" t="s">
        <v>265</v>
      </c>
      <c r="R43" s="7" t="s">
        <v>48</v>
      </c>
      <c r="S43" s="6" t="s">
        <v>116</v>
      </c>
      <c r="T43" s="20" t="s">
        <v>268</v>
      </c>
      <c r="U43" s="7">
        <v>6.4</v>
      </c>
      <c r="V43" s="7" t="s">
        <v>40</v>
      </c>
      <c r="W43" s="20" t="s">
        <v>268</v>
      </c>
      <c r="X43" s="7" t="s">
        <v>271</v>
      </c>
      <c r="Y43" s="7" t="s">
        <v>267</v>
      </c>
      <c r="Z43" s="7"/>
    </row>
    <row r="44" spans="4:21">
      <c r="D44">
        <f>SUM(D3:D43)</f>
        <v>963.6968</v>
      </c>
      <c r="I44">
        <f>SUM(I3:I43)</f>
        <v>963.6968</v>
      </c>
      <c r="J44">
        <f>SUM(J3:J43)</f>
        <v>770.95744</v>
      </c>
      <c r="U44">
        <f>SUM(U3:U43)</f>
        <v>725.2</v>
      </c>
    </row>
  </sheetData>
  <mergeCells count="1">
    <mergeCell ref="A1:Z1"/>
  </mergeCells>
  <conditionalFormatting sqref="C14">
    <cfRule type="duplicateValues" dxfId="0" priority="19"/>
    <cfRule type="duplicateValues" dxfId="0" priority="18"/>
    <cfRule type="duplicateValues" dxfId="0" priority="17"/>
  </conditionalFormatting>
  <conditionalFormatting sqref="C30">
    <cfRule type="duplicateValues" dxfId="0" priority="7"/>
    <cfRule type="duplicateValues" dxfId="0" priority="6"/>
    <cfRule type="duplicateValues" dxfId="0" priority="5"/>
  </conditionalFormatting>
  <conditionalFormatting sqref="C3:C13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C3:C14">
    <cfRule type="duplicateValues" dxfId="0" priority="16"/>
  </conditionalFormatting>
  <conditionalFormatting sqref="C31:C33">
    <cfRule type="duplicateValues" dxfId="0" priority="4"/>
    <cfRule type="duplicateValues" dxfId="0" priority="3"/>
    <cfRule type="duplicateValues" dxfId="0" priority="2"/>
  </conditionalFormatting>
  <conditionalFormatting sqref="C15:C17 C18:C23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C15:C17 C18:C23 C24:C26 C27:C28 C29 C30 C31:C33">
    <cfRule type="duplicateValues" dxfId="0" priority="1"/>
  </conditionalFormatting>
  <conditionalFormatting sqref="C24:C26 C27:C28 C29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1388888888889" right="0.751388888888889" top="1" bottom="0.708333333333333" header="0.5" footer="0.5"/>
  <pageSetup paperSize="9" scale="5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workbookViewId="0">
      <selection activeCell="A11" sqref="$A11:$XFD11"/>
    </sheetView>
  </sheetViews>
  <sheetFormatPr defaultColWidth="9" defaultRowHeight="13.5"/>
  <cols>
    <col min="1" max="1" width="5" customWidth="1"/>
    <col min="3" max="3" width="22.5" customWidth="1"/>
    <col min="4" max="4" width="9.375"/>
    <col min="6" max="6" width="7.25" customWidth="1"/>
    <col min="7" max="7" width="6.875" customWidth="1"/>
    <col min="9" max="9" width="9.375"/>
    <col min="10" max="10" width="10.375"/>
  </cols>
  <sheetData>
    <row r="1" ht="31.5" spans="1:26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spans="1:1">
      <c r="A2" s="4" t="s">
        <v>273</v>
      </c>
    </row>
    <row r="3" ht="39" customHeight="1" spans="1:2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</row>
    <row r="4" s="1" customFormat="1" ht="40" customHeight="1" spans="1:26">
      <c r="A4" s="6">
        <v>1</v>
      </c>
      <c r="B4" s="6" t="s">
        <v>163</v>
      </c>
      <c r="C4" s="7" t="s">
        <v>274</v>
      </c>
      <c r="D4" s="7">
        <v>6.1856</v>
      </c>
      <c r="E4" s="7" t="s">
        <v>274</v>
      </c>
      <c r="F4" s="6">
        <v>1</v>
      </c>
      <c r="G4" s="6" t="s">
        <v>46</v>
      </c>
      <c r="H4" s="6">
        <v>2024</v>
      </c>
      <c r="I4" s="7">
        <v>6.1856</v>
      </c>
      <c r="J4" s="8">
        <v>4.94848</v>
      </c>
      <c r="K4" s="6" t="s">
        <v>163</v>
      </c>
      <c r="L4" s="6" t="s">
        <v>163</v>
      </c>
      <c r="M4" s="6" t="s">
        <v>34</v>
      </c>
      <c r="N4" s="6" t="s">
        <v>34</v>
      </c>
      <c r="O4" s="7" t="s">
        <v>275</v>
      </c>
      <c r="P4" s="7" t="s">
        <v>275</v>
      </c>
      <c r="Q4" s="7" t="s">
        <v>276</v>
      </c>
      <c r="R4" s="7" t="s">
        <v>277</v>
      </c>
      <c r="S4" s="6" t="s">
        <v>275</v>
      </c>
      <c r="T4" s="6" t="s">
        <v>278</v>
      </c>
      <c r="U4" s="7">
        <v>4.8</v>
      </c>
      <c r="V4" s="6" t="s">
        <v>40</v>
      </c>
      <c r="W4" s="6" t="s">
        <v>278</v>
      </c>
      <c r="X4" s="6" t="s">
        <v>278</v>
      </c>
      <c r="Y4" s="6" t="s">
        <v>118</v>
      </c>
      <c r="Z4" s="6"/>
    </row>
    <row r="5" s="1" customFormat="1" ht="81" customHeight="1" spans="1:26">
      <c r="A5" s="6">
        <v>2</v>
      </c>
      <c r="B5" s="6" t="s">
        <v>118</v>
      </c>
      <c r="C5" s="7" t="s">
        <v>279</v>
      </c>
      <c r="D5" s="8">
        <v>35.1</v>
      </c>
      <c r="E5" s="7" t="s">
        <v>280</v>
      </c>
      <c r="F5" s="6">
        <v>1</v>
      </c>
      <c r="G5" s="6" t="s">
        <v>46</v>
      </c>
      <c r="H5" s="6">
        <v>2024</v>
      </c>
      <c r="I5" s="8">
        <v>35.1</v>
      </c>
      <c r="J5" s="8">
        <v>28.08</v>
      </c>
      <c r="K5" s="6" t="s">
        <v>281</v>
      </c>
      <c r="L5" s="6" t="s">
        <v>118</v>
      </c>
      <c r="M5" s="6" t="s">
        <v>34</v>
      </c>
      <c r="N5" s="6" t="s">
        <v>34</v>
      </c>
      <c r="O5" s="7" t="s">
        <v>275</v>
      </c>
      <c r="P5" s="7" t="s">
        <v>275</v>
      </c>
      <c r="Q5" s="7" t="s">
        <v>37</v>
      </c>
      <c r="R5" s="7" t="s">
        <v>277</v>
      </c>
      <c r="S5" s="6" t="s">
        <v>275</v>
      </c>
      <c r="T5" s="6" t="s">
        <v>278</v>
      </c>
      <c r="U5" s="7">
        <v>15.6</v>
      </c>
      <c r="V5" s="6" t="s">
        <v>40</v>
      </c>
      <c r="W5" s="8" t="s">
        <v>278</v>
      </c>
      <c r="X5" s="8" t="s">
        <v>278</v>
      </c>
      <c r="Y5" s="6" t="s">
        <v>118</v>
      </c>
      <c r="Z5" s="8"/>
    </row>
    <row r="6" s="2" customFormat="1" ht="33" customHeight="1" spans="1:26">
      <c r="A6" s="6">
        <v>3</v>
      </c>
      <c r="B6" s="8" t="s">
        <v>282</v>
      </c>
      <c r="C6" s="6" t="s">
        <v>283</v>
      </c>
      <c r="D6" s="8">
        <v>40.5</v>
      </c>
      <c r="E6" s="6" t="s">
        <v>280</v>
      </c>
      <c r="F6" s="7">
        <v>150</v>
      </c>
      <c r="G6" s="8" t="s">
        <v>46</v>
      </c>
      <c r="H6" s="6">
        <v>2024</v>
      </c>
      <c r="I6" s="8">
        <v>40.5</v>
      </c>
      <c r="J6" s="6">
        <f>I6*0.8</f>
        <v>32.4</v>
      </c>
      <c r="K6" s="8" t="s">
        <v>282</v>
      </c>
      <c r="L6" s="8" t="s">
        <v>282</v>
      </c>
      <c r="M6" s="6" t="s">
        <v>34</v>
      </c>
      <c r="N6" s="6"/>
      <c r="O6" s="7" t="s">
        <v>275</v>
      </c>
      <c r="P6" s="7" t="s">
        <v>284</v>
      </c>
      <c r="Q6" s="7" t="s">
        <v>37</v>
      </c>
      <c r="R6" s="7" t="s">
        <v>48</v>
      </c>
      <c r="S6" s="6" t="s">
        <v>275</v>
      </c>
      <c r="T6" s="6" t="s">
        <v>278</v>
      </c>
      <c r="U6" s="6">
        <v>18</v>
      </c>
      <c r="V6" s="6" t="s">
        <v>125</v>
      </c>
      <c r="W6" s="6" t="s">
        <v>278</v>
      </c>
      <c r="X6" s="6" t="s">
        <v>278</v>
      </c>
      <c r="Y6" s="6" t="s">
        <v>127</v>
      </c>
      <c r="Z6" s="6"/>
    </row>
    <row r="7" s="2" customFormat="1" ht="39" customHeight="1" spans="1:26">
      <c r="A7" s="6">
        <v>4</v>
      </c>
      <c r="B7" s="8" t="s">
        <v>128</v>
      </c>
      <c r="C7" s="7" t="s">
        <v>285</v>
      </c>
      <c r="D7" s="7">
        <v>30</v>
      </c>
      <c r="E7" s="8" t="s">
        <v>274</v>
      </c>
      <c r="F7" s="7">
        <v>1</v>
      </c>
      <c r="G7" s="8" t="s">
        <v>46</v>
      </c>
      <c r="H7" s="6">
        <v>2024</v>
      </c>
      <c r="I7" s="8">
        <v>30</v>
      </c>
      <c r="J7" s="6">
        <f>I7*0.8</f>
        <v>24</v>
      </c>
      <c r="K7" s="8" t="s">
        <v>128</v>
      </c>
      <c r="L7" s="8" t="s">
        <v>128</v>
      </c>
      <c r="M7" s="6" t="s">
        <v>34</v>
      </c>
      <c r="N7" s="6"/>
      <c r="O7" s="7" t="s">
        <v>275</v>
      </c>
      <c r="P7" s="7" t="s">
        <v>284</v>
      </c>
      <c r="Q7" s="7" t="s">
        <v>276</v>
      </c>
      <c r="R7" s="7" t="s">
        <v>277</v>
      </c>
      <c r="S7" s="6" t="s">
        <v>275</v>
      </c>
      <c r="T7" s="6" t="s">
        <v>278</v>
      </c>
      <c r="U7" s="6">
        <v>24</v>
      </c>
      <c r="V7" s="6" t="s">
        <v>125</v>
      </c>
      <c r="W7" s="6" t="s">
        <v>278</v>
      </c>
      <c r="X7" s="6" t="s">
        <v>278</v>
      </c>
      <c r="Y7" s="6" t="s">
        <v>127</v>
      </c>
      <c r="Z7" s="6"/>
    </row>
    <row r="8" s="2" customFormat="1" ht="39" customHeight="1" spans="1:26">
      <c r="A8" s="6">
        <v>5</v>
      </c>
      <c r="B8" s="8" t="s">
        <v>119</v>
      </c>
      <c r="C8" s="7" t="s">
        <v>286</v>
      </c>
      <c r="D8" s="8">
        <v>52</v>
      </c>
      <c r="E8" s="8" t="s">
        <v>274</v>
      </c>
      <c r="F8" s="7">
        <v>1</v>
      </c>
      <c r="G8" s="8" t="s">
        <v>46</v>
      </c>
      <c r="H8" s="6">
        <v>2024</v>
      </c>
      <c r="I8" s="8">
        <v>52</v>
      </c>
      <c r="J8" s="6">
        <v>38.1</v>
      </c>
      <c r="K8" s="8" t="s">
        <v>119</v>
      </c>
      <c r="L8" s="8" t="s">
        <v>119</v>
      </c>
      <c r="M8" s="6" t="s">
        <v>34</v>
      </c>
      <c r="N8" s="6"/>
      <c r="O8" s="7" t="s">
        <v>275</v>
      </c>
      <c r="P8" s="7" t="s">
        <v>284</v>
      </c>
      <c r="Q8" s="7" t="s">
        <v>276</v>
      </c>
      <c r="R8" s="7" t="s">
        <v>277</v>
      </c>
      <c r="S8" s="6" t="s">
        <v>275</v>
      </c>
      <c r="T8" s="6" t="s">
        <v>278</v>
      </c>
      <c r="U8" s="6">
        <v>38.1</v>
      </c>
      <c r="V8" s="6" t="s">
        <v>125</v>
      </c>
      <c r="W8" s="6" t="s">
        <v>278</v>
      </c>
      <c r="X8" s="6" t="s">
        <v>278</v>
      </c>
      <c r="Y8" s="6" t="s">
        <v>127</v>
      </c>
      <c r="Z8" s="6"/>
    </row>
    <row r="9" s="2" customFormat="1" ht="45" customHeight="1" spans="1:26">
      <c r="A9" s="6">
        <v>6</v>
      </c>
      <c r="B9" s="8" t="s">
        <v>138</v>
      </c>
      <c r="C9" s="6" t="s">
        <v>287</v>
      </c>
      <c r="D9" s="7">
        <v>25.2</v>
      </c>
      <c r="E9" s="6" t="s">
        <v>288</v>
      </c>
      <c r="F9" s="6">
        <v>1</v>
      </c>
      <c r="G9" s="8" t="s">
        <v>46</v>
      </c>
      <c r="H9" s="7" t="s">
        <v>134</v>
      </c>
      <c r="I9" s="7">
        <v>25.2</v>
      </c>
      <c r="J9" s="7">
        <f>I9*0.8</f>
        <v>20.16</v>
      </c>
      <c r="K9" s="8" t="s">
        <v>138</v>
      </c>
      <c r="L9" s="8" t="s">
        <v>138</v>
      </c>
      <c r="M9" s="7" t="s">
        <v>34</v>
      </c>
      <c r="N9" s="9"/>
      <c r="O9" s="7" t="s">
        <v>275</v>
      </c>
      <c r="P9" s="7" t="s">
        <v>284</v>
      </c>
      <c r="Q9" s="7" t="s">
        <v>37</v>
      </c>
      <c r="R9" s="7" t="s">
        <v>48</v>
      </c>
      <c r="S9" s="6" t="s">
        <v>275</v>
      </c>
      <c r="T9" s="6" t="s">
        <v>278</v>
      </c>
      <c r="U9" s="10">
        <f>13.5*0.8</f>
        <v>10.8</v>
      </c>
      <c r="V9" s="11" t="s">
        <v>40</v>
      </c>
      <c r="W9" s="12" t="s">
        <v>289</v>
      </c>
      <c r="X9" s="7" t="s">
        <v>278</v>
      </c>
      <c r="Y9" s="7" t="s">
        <v>138</v>
      </c>
      <c r="Z9" s="7"/>
    </row>
    <row r="10" s="2" customFormat="1" ht="48" customHeight="1" spans="1:26">
      <c r="A10" s="6">
        <v>7</v>
      </c>
      <c r="B10" s="6" t="s">
        <v>233</v>
      </c>
      <c r="C10" s="6" t="s">
        <v>290</v>
      </c>
      <c r="D10" s="6">
        <v>22</v>
      </c>
      <c r="E10" s="6" t="s">
        <v>291</v>
      </c>
      <c r="F10" s="6">
        <v>1</v>
      </c>
      <c r="G10" s="8" t="s">
        <v>46</v>
      </c>
      <c r="H10" s="7" t="s">
        <v>134</v>
      </c>
      <c r="I10" s="6">
        <v>22</v>
      </c>
      <c r="J10" s="7">
        <f>I10*0.8</f>
        <v>17.6</v>
      </c>
      <c r="K10" s="6" t="s">
        <v>233</v>
      </c>
      <c r="L10" s="6" t="s">
        <v>233</v>
      </c>
      <c r="M10" s="7" t="s">
        <v>34</v>
      </c>
      <c r="N10" s="9"/>
      <c r="O10" s="7" t="s">
        <v>275</v>
      </c>
      <c r="P10" s="7" t="s">
        <v>284</v>
      </c>
      <c r="Q10" s="7" t="s">
        <v>292</v>
      </c>
      <c r="R10" s="7" t="s">
        <v>274</v>
      </c>
      <c r="S10" s="6" t="s">
        <v>275</v>
      </c>
      <c r="T10" s="6" t="s">
        <v>278</v>
      </c>
      <c r="U10" s="10">
        <f>22*0.8</f>
        <v>17.6</v>
      </c>
      <c r="V10" s="11" t="s">
        <v>40</v>
      </c>
      <c r="W10" s="12" t="s">
        <v>233</v>
      </c>
      <c r="X10" s="7" t="s">
        <v>278</v>
      </c>
      <c r="Y10" s="7" t="s">
        <v>138</v>
      </c>
      <c r="Z10" s="7"/>
    </row>
    <row r="11" s="2" customFormat="1" ht="45" customHeight="1" spans="1:26">
      <c r="A11" s="6">
        <v>8</v>
      </c>
      <c r="B11" s="6" t="s">
        <v>131</v>
      </c>
      <c r="C11" s="6" t="s">
        <v>293</v>
      </c>
      <c r="D11" s="6">
        <v>22</v>
      </c>
      <c r="E11" s="6" t="s">
        <v>294</v>
      </c>
      <c r="F11" s="6">
        <v>1</v>
      </c>
      <c r="G11" s="8" t="s">
        <v>46</v>
      </c>
      <c r="H11" s="7" t="s">
        <v>134</v>
      </c>
      <c r="I11" s="6">
        <v>22</v>
      </c>
      <c r="J11" s="7">
        <f>I11*0.8</f>
        <v>17.6</v>
      </c>
      <c r="K11" s="6" t="s">
        <v>131</v>
      </c>
      <c r="L11" s="6" t="s">
        <v>131</v>
      </c>
      <c r="M11" s="7" t="s">
        <v>34</v>
      </c>
      <c r="N11" s="9"/>
      <c r="O11" s="7" t="s">
        <v>275</v>
      </c>
      <c r="P11" s="7" t="s">
        <v>284</v>
      </c>
      <c r="Q11" s="7" t="s">
        <v>292</v>
      </c>
      <c r="R11" s="7" t="s">
        <v>274</v>
      </c>
      <c r="S11" s="6" t="s">
        <v>275</v>
      </c>
      <c r="T11" s="6" t="s">
        <v>278</v>
      </c>
      <c r="U11" s="10">
        <f>22*0.8</f>
        <v>17.6</v>
      </c>
      <c r="V11" s="11" t="s">
        <v>40</v>
      </c>
      <c r="W11" s="12" t="s">
        <v>131</v>
      </c>
      <c r="X11" s="7" t="s">
        <v>278</v>
      </c>
      <c r="Y11" s="7" t="s">
        <v>138</v>
      </c>
      <c r="Z11" s="7"/>
    </row>
    <row r="12" spans="4:21">
      <c r="D12">
        <f>SUM(D4:D11)</f>
        <v>232.9856</v>
      </c>
      <c r="I12">
        <f>SUM(I4:I11)</f>
        <v>232.9856</v>
      </c>
      <c r="J12">
        <f>SUM(J4:J11)</f>
        <v>182.88848</v>
      </c>
      <c r="U12">
        <f>SUM(U4:U11)</f>
        <v>146.5</v>
      </c>
    </row>
  </sheetData>
  <mergeCells count="1">
    <mergeCell ref="A1:Z1"/>
  </mergeCells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经营性项目资产明细表 (2)</vt:lpstr>
      <vt:lpstr>公益性项目资产明细表 (2)</vt:lpstr>
      <vt:lpstr>到户类项目资产明细表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2024-11-15T07:01:33Z</dcterms:created>
  <dcterms:modified xsi:type="dcterms:W3CDTF">2024-11-15T07:02:25Z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4268444EE4BC448280C3D5C65F42A075_11</vt:lpwstr>
  </property>
  <property fmtid="{D5CDD505-2E9C-101B-9397-08002B2CF9AE}" pid="3" name="KSOProductBuildVer">
    <vt:lpwstr>2052-12.1.0.18608</vt:lpwstr>
  </property>
</Properties>
</file>