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5" windowWidth="15480" windowHeight="9945" activeTab="0"/>
  </bookViews>
  <sheets>
    <sheet name="指标文" sheetId="1" r:id="rId1"/>
  </sheets>
  <definedNames>
    <definedName name="_xlnm._FilterDatabase" localSheetId="0" hidden="1">'指标文'!$A$5:$P$14</definedName>
    <definedName name="_xlnm.Print_Area" localSheetId="0">'指标文'!$A$1:$P$14</definedName>
    <definedName name="_xlnm.Print_Titles" localSheetId="0">'指标文'!$4:$6</definedName>
  </definedNames>
  <calcPr fullCalcOnLoad="1"/>
</workbook>
</file>

<file path=xl/sharedStrings.xml><?xml version="1.0" encoding="utf-8"?>
<sst xmlns="http://schemas.openxmlformats.org/spreadsheetml/2006/main" count="32" uniqueCount="31">
  <si>
    <t>市本级及所辖区小计</t>
  </si>
  <si>
    <t>君山区</t>
  </si>
  <si>
    <t>云溪区</t>
  </si>
  <si>
    <t>备注</t>
  </si>
  <si>
    <t>单位：万人，万元</t>
  </si>
  <si>
    <t>2020年基本公共卫生服务中央和省级财政第二批补助资金安排表</t>
  </si>
  <si>
    <t>合计</t>
  </si>
  <si>
    <t>重点地方病防治</t>
  </si>
  <si>
    <t>职业病防治</t>
  </si>
  <si>
    <t>重大疾病与健康危害因素监测</t>
  </si>
  <si>
    <t>健康素养促进</t>
  </si>
  <si>
    <t>扣减多拨140.2万</t>
  </si>
  <si>
    <t>增加少拨140.2万</t>
  </si>
  <si>
    <t>经济技术开发区</t>
  </si>
  <si>
    <t>南湖新区</t>
  </si>
  <si>
    <t>附件</t>
  </si>
  <si>
    <t>市疾控中心</t>
  </si>
  <si>
    <t>待结算</t>
  </si>
  <si>
    <t>岳阳楼区</t>
  </si>
  <si>
    <t>屈原管理区</t>
  </si>
  <si>
    <t>岳阳市</t>
  </si>
  <si>
    <t>是否享受西部政策</t>
  </si>
  <si>
    <t>按照标准中央财政应安排资金</t>
  </si>
  <si>
    <t>已提前下达中央财政资金</t>
  </si>
  <si>
    <t>此次安排中央财政资金</t>
  </si>
  <si>
    <t>省级财政负担比例</t>
  </si>
  <si>
    <t>提标5元部分此次省级财政补助</t>
  </si>
  <si>
    <t>从整合9元部分提取资金用于省市项目</t>
  </si>
  <si>
    <t>9元部分中单列项目金额</t>
  </si>
  <si>
    <t>此次下达
资金</t>
  </si>
  <si>
    <t>常住人
口数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</si>
</sst>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_ "/>
    <numFmt numFmtId="185" formatCode="0.00_ "/>
    <numFmt numFmtId="186" formatCode="0.00_);[Red]\(0.00\)"/>
    <numFmt numFmtId="187" formatCode="0_ "/>
    <numFmt numFmtId="188" formatCode="0_);[Red]\(0\)"/>
    <numFmt numFmtId="189" formatCode="0.000_ "/>
    <numFmt numFmtId="190" formatCode="0.0_ "/>
    <numFmt numFmtId="191" formatCode="0;_ᨀ"/>
    <numFmt numFmtId="192" formatCode="0;_堀"/>
    <numFmt numFmtId="193" formatCode="0;_Ѐ"/>
    <numFmt numFmtId="194" formatCode="0;_䐀"/>
    <numFmt numFmtId="195" formatCode="0.0;_䐀"/>
    <numFmt numFmtId="196" formatCode="0.00;_䐀"/>
    <numFmt numFmtId="197" formatCode="0.0_);[Red]\(0.0\)"/>
    <numFmt numFmtId="198" formatCode="0.0000_);[Red]\(0.0000\)"/>
    <numFmt numFmtId="199" formatCode="0.000_);[Red]\(0.000\)"/>
    <numFmt numFmtId="200" formatCode="0.00000_);[Red]\(0.000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_ "/>
    <numFmt numFmtId="206" formatCode="0.0"/>
  </numFmts>
  <fonts count="3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b/>
      <sz val="12"/>
      <name val="楷体_GB2312"/>
      <family val="3"/>
    </font>
    <font>
      <sz val="12"/>
      <color indexed="10"/>
      <name val="仿宋_GB2312"/>
      <family val="3"/>
    </font>
    <font>
      <sz val="16"/>
      <name val="黑体"/>
      <family val="3"/>
    </font>
    <font>
      <sz val="20"/>
      <name val="方正小标宋简体"/>
      <family val="4"/>
    </font>
    <font>
      <sz val="11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24" borderId="10" xfId="40" applyFont="1" applyFill="1" applyBorder="1" applyAlignment="1">
      <alignment horizontal="center" vertical="center" wrapText="1"/>
      <protection/>
    </xf>
    <xf numFmtId="0" fontId="30" fillId="0" borderId="10" xfId="40" applyFont="1" applyFill="1" applyBorder="1" applyAlignment="1">
      <alignment horizontal="center" vertical="center" wrapText="1"/>
      <protection/>
    </xf>
    <xf numFmtId="0" fontId="31" fillId="0" borderId="10" xfId="40" applyNumberFormat="1" applyFont="1" applyFill="1" applyBorder="1" applyAlignment="1">
      <alignment horizontal="center" vertical="center" wrapText="1"/>
      <protection/>
    </xf>
    <xf numFmtId="188" fontId="31" fillId="0" borderId="10" xfId="40" applyNumberFormat="1" applyFont="1" applyFill="1" applyBorder="1" applyAlignment="1">
      <alignment horizontal="center" vertical="center" wrapText="1"/>
      <protection/>
    </xf>
    <xf numFmtId="197" fontId="31" fillId="0" borderId="10" xfId="40" applyNumberFormat="1" applyFont="1" applyFill="1" applyBorder="1" applyAlignment="1">
      <alignment horizontal="center" vertical="center" wrapText="1"/>
      <protection/>
    </xf>
    <xf numFmtId="2" fontId="31" fillId="0" borderId="10" xfId="40" applyNumberFormat="1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vertical="center"/>
    </xf>
    <xf numFmtId="0" fontId="31" fillId="24" borderId="10" xfId="40" applyFont="1" applyFill="1" applyBorder="1" applyAlignment="1">
      <alignment horizontal="center" vertical="center" wrapText="1"/>
      <protection/>
    </xf>
    <xf numFmtId="197" fontId="29" fillId="0" borderId="10" xfId="40" applyNumberFormat="1" applyFont="1" applyFill="1" applyBorder="1" applyAlignment="1">
      <alignment horizontal="center" vertical="center" wrapText="1"/>
      <protection/>
    </xf>
    <xf numFmtId="0" fontId="29" fillId="24" borderId="10" xfId="0" applyFont="1" applyFill="1" applyBorder="1" applyAlignment="1">
      <alignment horizontal="center" vertical="center"/>
    </xf>
    <xf numFmtId="2" fontId="29" fillId="24" borderId="10" xfId="0" applyNumberFormat="1" applyFont="1" applyFill="1" applyBorder="1" applyAlignment="1">
      <alignment horizontal="center" vertical="center"/>
    </xf>
    <xf numFmtId="188" fontId="29" fillId="24" borderId="10" xfId="0" applyNumberFormat="1" applyFont="1" applyFill="1" applyBorder="1" applyAlignment="1">
      <alignment horizontal="center" vertical="center"/>
    </xf>
    <xf numFmtId="186" fontId="29" fillId="24" borderId="10" xfId="0" applyNumberFormat="1" applyFont="1" applyFill="1" applyBorder="1" applyAlignment="1">
      <alignment horizontal="center" vertical="center"/>
    </xf>
    <xf numFmtId="0" fontId="31" fillId="24" borderId="10" xfId="40" applyFont="1" applyFill="1" applyBorder="1" applyAlignment="1">
      <alignment horizontal="center" vertical="center"/>
      <protection/>
    </xf>
    <xf numFmtId="0" fontId="31" fillId="0" borderId="10" xfId="40" applyFont="1" applyFill="1" applyBorder="1" applyAlignment="1">
      <alignment horizontal="center" vertical="center"/>
      <protection/>
    </xf>
    <xf numFmtId="0" fontId="29" fillId="24" borderId="10" xfId="0" applyNumberFormat="1" applyFont="1" applyFill="1" applyBorder="1" applyAlignment="1">
      <alignment horizontal="center" vertical="center"/>
    </xf>
    <xf numFmtId="0" fontId="29" fillId="0" borderId="10" xfId="40" applyFont="1" applyFill="1" applyBorder="1" applyAlignment="1">
      <alignment horizontal="center" vertical="center"/>
      <protection/>
    </xf>
    <xf numFmtId="0" fontId="29" fillId="0" borderId="10" xfId="40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188" fontId="29" fillId="0" borderId="10" xfId="0" applyNumberFormat="1" applyFont="1" applyFill="1" applyBorder="1" applyAlignment="1">
      <alignment horizontal="center" vertical="center"/>
    </xf>
    <xf numFmtId="186" fontId="29" fillId="0" borderId="10" xfId="0" applyNumberFormat="1" applyFont="1" applyFill="1" applyBorder="1" applyAlignment="1">
      <alignment horizontal="center" vertical="center"/>
    </xf>
    <xf numFmtId="188" fontId="29" fillId="0" borderId="10" xfId="40" applyNumberFormat="1" applyFont="1" applyFill="1" applyBorder="1" applyAlignment="1">
      <alignment horizontal="center" vertical="center" wrapText="1"/>
      <protection/>
    </xf>
    <xf numFmtId="186" fontId="29" fillId="0" borderId="10" xfId="40" applyNumberFormat="1" applyFont="1" applyFill="1" applyBorder="1" applyAlignment="1">
      <alignment horizontal="center" vertical="center" wrapText="1"/>
      <protection/>
    </xf>
    <xf numFmtId="0" fontId="29" fillId="24" borderId="11" xfId="0" applyFont="1" applyFill="1" applyBorder="1" applyAlignment="1">
      <alignment horizontal="right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zoomScalePageLayoutView="0" workbookViewId="0" topLeftCell="A1">
      <pane xSplit="9" ySplit="6" topLeftCell="J7" activePane="bottomRight" state="frozen"/>
      <selection pane="topLeft" activeCell="A1" sqref="A1"/>
      <selection pane="topRight" activeCell="K1" sqref="K1"/>
      <selection pane="bottomLeft" activeCell="A9" sqref="A9"/>
      <selection pane="bottomRight" activeCell="E4" sqref="E4:E5"/>
    </sheetView>
  </sheetViews>
  <sheetFormatPr defaultColWidth="9.00390625" defaultRowHeight="14.25"/>
  <cols>
    <col min="1" max="1" width="14.375" style="1" customWidth="1"/>
    <col min="2" max="2" width="6.25390625" style="1" customWidth="1"/>
    <col min="3" max="3" width="9.25390625" style="3" customWidth="1"/>
    <col min="4" max="4" width="10.875" style="3" customWidth="1"/>
    <col min="5" max="5" width="8.875" style="3" customWidth="1"/>
    <col min="6" max="6" width="9.25390625" style="3" customWidth="1"/>
    <col min="7" max="7" width="6.25390625" style="3" customWidth="1"/>
    <col min="8" max="8" width="8.50390625" style="3" customWidth="1"/>
    <col min="9" max="9" width="9.625" style="3" customWidth="1"/>
    <col min="10" max="10" width="8.875" style="3" customWidth="1"/>
    <col min="11" max="11" width="8.75390625" style="3" customWidth="1"/>
    <col min="12" max="12" width="7.375" style="3" customWidth="1"/>
    <col min="13" max="13" width="10.25390625" style="3" customWidth="1"/>
    <col min="14" max="14" width="6.25390625" style="3" customWidth="1"/>
    <col min="15" max="15" width="11.75390625" style="3" customWidth="1"/>
    <col min="16" max="16" width="9.875" style="1" customWidth="1"/>
    <col min="17" max="16384" width="9.00390625" style="1" customWidth="1"/>
  </cols>
  <sheetData>
    <row r="1" ht="24.75" customHeight="1">
      <c r="A1" s="7" t="s">
        <v>15</v>
      </c>
    </row>
    <row r="2" spans="1:16" s="2" customFormat="1" ht="52.5" customHeight="1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7.25" customHeigh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7" t="s">
        <v>4</v>
      </c>
      <c r="P3" s="37"/>
    </row>
    <row r="4" spans="1:16" s="2" customFormat="1" ht="29.25" customHeight="1">
      <c r="A4" s="38" t="s">
        <v>20</v>
      </c>
      <c r="B4" s="38" t="s">
        <v>21</v>
      </c>
      <c r="C4" s="38" t="s">
        <v>30</v>
      </c>
      <c r="D4" s="38" t="s">
        <v>22</v>
      </c>
      <c r="E4" s="38" t="s">
        <v>23</v>
      </c>
      <c r="F4" s="38" t="s">
        <v>24</v>
      </c>
      <c r="G4" s="38" t="s">
        <v>25</v>
      </c>
      <c r="H4" s="38" t="s">
        <v>26</v>
      </c>
      <c r="I4" s="38" t="s">
        <v>27</v>
      </c>
      <c r="J4" s="39" t="s">
        <v>28</v>
      </c>
      <c r="K4" s="39"/>
      <c r="L4" s="39"/>
      <c r="M4" s="39"/>
      <c r="N4" s="39"/>
      <c r="O4" s="40" t="s">
        <v>29</v>
      </c>
      <c r="P4" s="38" t="s">
        <v>3</v>
      </c>
    </row>
    <row r="5" spans="1:16" s="2" customFormat="1" ht="51" customHeight="1">
      <c r="A5" s="38"/>
      <c r="B5" s="38"/>
      <c r="C5" s="38"/>
      <c r="D5" s="38"/>
      <c r="E5" s="38"/>
      <c r="F5" s="38"/>
      <c r="G5" s="38"/>
      <c r="H5" s="38"/>
      <c r="I5" s="38"/>
      <c r="J5" s="41" t="s">
        <v>6</v>
      </c>
      <c r="K5" s="41" t="s">
        <v>7</v>
      </c>
      <c r="L5" s="41" t="s">
        <v>8</v>
      </c>
      <c r="M5" s="41" t="s">
        <v>9</v>
      </c>
      <c r="N5" s="41" t="s">
        <v>10</v>
      </c>
      <c r="O5" s="40"/>
      <c r="P5" s="38"/>
    </row>
    <row r="6" spans="1:16" s="2" customFormat="1" ht="30.7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/>
    </row>
    <row r="7" spans="1:16" s="4" customFormat="1" ht="30.75" customHeight="1">
      <c r="A7" s="13" t="s">
        <v>0</v>
      </c>
      <c r="B7" s="14"/>
      <c r="C7" s="15">
        <f>SUM(C8:C14)</f>
        <v>136.52</v>
      </c>
      <c r="D7" s="15">
        <f aca="true" t="shared" si="0" ref="D7:O7">SUM(D8:D14)</f>
        <v>6061.5</v>
      </c>
      <c r="E7" s="16">
        <f t="shared" si="0"/>
        <v>5290</v>
      </c>
      <c r="F7" s="15">
        <f t="shared" si="0"/>
        <v>1141.1</v>
      </c>
      <c r="G7" s="15"/>
      <c r="H7" s="17">
        <f t="shared" si="0"/>
        <v>120.60000000000002</v>
      </c>
      <c r="I7" s="15">
        <f t="shared" si="0"/>
        <v>146.59</v>
      </c>
      <c r="J7" s="15">
        <f t="shared" si="0"/>
        <v>400.69999999999993</v>
      </c>
      <c r="K7" s="18">
        <f t="shared" si="0"/>
        <v>30</v>
      </c>
      <c r="L7" s="18">
        <f t="shared" si="0"/>
        <v>92.25</v>
      </c>
      <c r="M7" s="18">
        <f t="shared" si="0"/>
        <v>273.45</v>
      </c>
      <c r="N7" s="16">
        <f t="shared" si="0"/>
        <v>5</v>
      </c>
      <c r="O7" s="15">
        <f t="shared" si="0"/>
        <v>1427.14</v>
      </c>
      <c r="P7" s="19"/>
    </row>
    <row r="8" spans="1:16" s="4" customFormat="1" ht="30.75" customHeight="1">
      <c r="A8" s="20" t="s">
        <v>16</v>
      </c>
      <c r="B8" s="14"/>
      <c r="C8" s="15"/>
      <c r="D8" s="21"/>
      <c r="E8" s="35"/>
      <c r="F8" s="21"/>
      <c r="G8" s="21"/>
      <c r="H8" s="21"/>
      <c r="I8" s="36"/>
      <c r="J8" s="22">
        <v>312.03</v>
      </c>
      <c r="K8" s="23">
        <v>12</v>
      </c>
      <c r="L8" s="23">
        <v>92.25</v>
      </c>
      <c r="M8" s="23">
        <v>207.78</v>
      </c>
      <c r="N8" s="24"/>
      <c r="O8" s="25">
        <f>J8</f>
        <v>312.03</v>
      </c>
      <c r="P8" s="22" t="s">
        <v>17</v>
      </c>
    </row>
    <row r="9" spans="1:16" s="5" customFormat="1" ht="30.75" customHeight="1">
      <c r="A9" s="26" t="s">
        <v>18</v>
      </c>
      <c r="B9" s="27"/>
      <c r="C9" s="28">
        <v>68.54</v>
      </c>
      <c r="D9" s="21">
        <v>3043.2</v>
      </c>
      <c r="E9" s="35">
        <v>2516</v>
      </c>
      <c r="F9" s="21">
        <v>544.8</v>
      </c>
      <c r="G9" s="22">
        <v>0.4</v>
      </c>
      <c r="H9" s="21">
        <v>54.8</v>
      </c>
      <c r="I9" s="36">
        <v>69.44</v>
      </c>
      <c r="J9" s="22">
        <v>16.87</v>
      </c>
      <c r="K9" s="23">
        <v>4.5</v>
      </c>
      <c r="L9" s="23"/>
      <c r="M9" s="23">
        <v>12.37</v>
      </c>
      <c r="N9" s="24"/>
      <c r="O9" s="25">
        <f>F9+H9-I9</f>
        <v>530.1599999999999</v>
      </c>
      <c r="P9" s="22"/>
    </row>
    <row r="10" spans="1:16" s="5" customFormat="1" ht="30.75" customHeight="1">
      <c r="A10" s="26" t="s">
        <v>13</v>
      </c>
      <c r="B10" s="27"/>
      <c r="C10" s="28">
        <v>17.41</v>
      </c>
      <c r="D10" s="21">
        <v>773</v>
      </c>
      <c r="E10" s="35">
        <v>623</v>
      </c>
      <c r="F10" s="21">
        <v>138.4</v>
      </c>
      <c r="G10" s="22">
        <v>0.4</v>
      </c>
      <c r="H10" s="21">
        <v>13.9</v>
      </c>
      <c r="I10" s="36">
        <v>17.64</v>
      </c>
      <c r="J10" s="22">
        <v>4.34</v>
      </c>
      <c r="K10" s="23">
        <v>1.2</v>
      </c>
      <c r="L10" s="23"/>
      <c r="M10" s="23">
        <v>3.14</v>
      </c>
      <c r="N10" s="24"/>
      <c r="O10" s="25">
        <f>F10+H10-I10</f>
        <v>134.66000000000003</v>
      </c>
      <c r="P10" s="22"/>
    </row>
    <row r="11" spans="1:16" s="5" customFormat="1" ht="30.75" customHeight="1">
      <c r="A11" s="26" t="s">
        <v>14</v>
      </c>
      <c r="B11" s="27"/>
      <c r="C11" s="28">
        <v>5.23</v>
      </c>
      <c r="D11" s="21">
        <v>232.2</v>
      </c>
      <c r="E11" s="35">
        <v>189</v>
      </c>
      <c r="F11" s="21">
        <v>41.6</v>
      </c>
      <c r="G11" s="22">
        <v>0.4</v>
      </c>
      <c r="H11" s="21">
        <v>4.2</v>
      </c>
      <c r="I11" s="36">
        <v>5.3</v>
      </c>
      <c r="J11" s="22">
        <v>1.24</v>
      </c>
      <c r="K11" s="23">
        <v>0.3</v>
      </c>
      <c r="L11" s="23"/>
      <c r="M11" s="23">
        <v>0.94</v>
      </c>
      <c r="N11" s="24"/>
      <c r="O11" s="25">
        <f>F11+H11-I11</f>
        <v>40.50000000000001</v>
      </c>
      <c r="P11" s="22"/>
    </row>
    <row r="12" spans="1:16" s="5" customFormat="1" ht="30.75" customHeight="1">
      <c r="A12" s="26" t="s">
        <v>1</v>
      </c>
      <c r="B12" s="27"/>
      <c r="C12" s="28">
        <v>26.11</v>
      </c>
      <c r="D12" s="21">
        <f>ROUND(C12*74*0.6,1)</f>
        <v>1159.3</v>
      </c>
      <c r="E12" s="35">
        <v>953</v>
      </c>
      <c r="F12" s="21">
        <f>ROUND((D12-E12)*1.006045,1)</f>
        <v>207.5</v>
      </c>
      <c r="G12" s="22">
        <v>0.4</v>
      </c>
      <c r="H12" s="21">
        <f>ROUND(C12*5*0.4*G12,1)</f>
        <v>20.9</v>
      </c>
      <c r="I12" s="36">
        <f>ROUND(D12*0.022818,2)</f>
        <v>26.45</v>
      </c>
      <c r="J12" s="22">
        <v>34.34</v>
      </c>
      <c r="K12" s="23">
        <v>6</v>
      </c>
      <c r="L12" s="23"/>
      <c r="M12" s="23">
        <v>23.34</v>
      </c>
      <c r="N12" s="24">
        <v>5</v>
      </c>
      <c r="O12" s="25">
        <v>342.15</v>
      </c>
      <c r="P12" s="11" t="s">
        <v>12</v>
      </c>
    </row>
    <row r="13" spans="1:16" s="5" customFormat="1" ht="30.75" customHeight="1">
      <c r="A13" s="26" t="s">
        <v>2</v>
      </c>
      <c r="B13" s="27"/>
      <c r="C13" s="28">
        <v>19.23</v>
      </c>
      <c r="D13" s="21">
        <f>ROUND(C13*74*0.6,1)</f>
        <v>853.8</v>
      </c>
      <c r="E13" s="35">
        <v>708</v>
      </c>
      <c r="F13" s="21">
        <f>ROUND((D13-E13)*1.006045,1)</f>
        <v>146.7</v>
      </c>
      <c r="G13" s="22">
        <v>0.4</v>
      </c>
      <c r="H13" s="21">
        <f>ROUND(C13*5*0.4*G13,1)</f>
        <v>15.4</v>
      </c>
      <c r="I13" s="36">
        <f>ROUND(D13*0.022818,2)</f>
        <v>19.48</v>
      </c>
      <c r="J13" s="22">
        <v>31.88</v>
      </c>
      <c r="K13" s="23">
        <v>6</v>
      </c>
      <c r="L13" s="23"/>
      <c r="M13" s="23">
        <v>25.88</v>
      </c>
      <c r="N13" s="24"/>
      <c r="O13" s="25">
        <v>2.42</v>
      </c>
      <c r="P13" s="11" t="s">
        <v>11</v>
      </c>
    </row>
    <row r="14" spans="1:16" s="6" customFormat="1" ht="30.75" customHeight="1">
      <c r="A14" s="29" t="s">
        <v>19</v>
      </c>
      <c r="B14" s="29"/>
      <c r="C14" s="30"/>
      <c r="D14" s="21"/>
      <c r="E14" s="35">
        <v>301</v>
      </c>
      <c r="F14" s="21">
        <v>62.1</v>
      </c>
      <c r="G14" s="21">
        <v>0.7</v>
      </c>
      <c r="H14" s="21">
        <v>11.4</v>
      </c>
      <c r="I14" s="36">
        <v>8.28</v>
      </c>
      <c r="J14" s="31"/>
      <c r="K14" s="32"/>
      <c r="L14" s="32"/>
      <c r="M14" s="32"/>
      <c r="N14" s="33"/>
      <c r="O14" s="34">
        <v>65.22</v>
      </c>
      <c r="P14" s="31" t="s">
        <v>17</v>
      </c>
    </row>
  </sheetData>
  <sheetProtection/>
  <autoFilter ref="A5:P14"/>
  <mergeCells count="14">
    <mergeCell ref="F4:F5"/>
    <mergeCell ref="E4:E5"/>
    <mergeCell ref="D4:D5"/>
    <mergeCell ref="O3:P3"/>
    <mergeCell ref="A2:P2"/>
    <mergeCell ref="J4:N4"/>
    <mergeCell ref="P4:P5"/>
    <mergeCell ref="C4:C5"/>
    <mergeCell ref="A4:A5"/>
    <mergeCell ref="B4:B5"/>
    <mergeCell ref="O4:O5"/>
    <mergeCell ref="I4:I5"/>
    <mergeCell ref="H4:H5"/>
    <mergeCell ref="G4:G5"/>
  </mergeCells>
  <printOptions horizontalCentered="1"/>
  <pageMargins left="0.5118110236220472" right="0.5118110236220472" top="0.984251968503937" bottom="0.7480314960629921" header="0.31496062992125984" footer="0.31496062992125984"/>
  <pageSetup firstPageNumber="1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严德勇</dc:creator>
  <cp:keywords/>
  <dc:description/>
  <cp:lastModifiedBy>文印员 10.105.113.108</cp:lastModifiedBy>
  <cp:lastPrinted>2020-01-31T04:47:53Z</cp:lastPrinted>
  <dcterms:created xsi:type="dcterms:W3CDTF">2010-03-03T02:02:38Z</dcterms:created>
  <dcterms:modified xsi:type="dcterms:W3CDTF">2020-01-31T04:47:54Z</dcterms:modified>
  <cp:category/>
  <cp:version/>
  <cp:contentType/>
  <cp:contentStatus/>
</cp:coreProperties>
</file>