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95" windowHeight="8820" tabRatio="785" activeTab="0"/>
  </bookViews>
  <sheets>
    <sheet name="附件1高中资助合计 " sheetId="1" r:id="rId1"/>
    <sheet name="附件2高中助学金" sheetId="2" r:id="rId2"/>
    <sheet name="附件3高中免学费" sheetId="3" r:id="rId3"/>
  </sheets>
  <definedNames>
    <definedName name="_xlnm.Print_Titles" localSheetId="1">'附件2高中助学金'!$5:$6</definedName>
    <definedName name="_xlnm.Print_Titles" localSheetId="2">'附件3高中免学费'!$4:$5</definedName>
  </definedNames>
  <calcPr fullCalcOnLoad="1"/>
</workbook>
</file>

<file path=xl/sharedStrings.xml><?xml version="1.0" encoding="utf-8"?>
<sst xmlns="http://schemas.openxmlformats.org/spreadsheetml/2006/main" count="121" uniqueCount="74">
  <si>
    <t>市县</t>
  </si>
  <si>
    <t>全年应安排高中学生资助资金（万元）</t>
  </si>
  <si>
    <t>小计</t>
  </si>
  <si>
    <t>中央</t>
  </si>
  <si>
    <t>省级</t>
  </si>
  <si>
    <t>高中助学金</t>
  </si>
  <si>
    <t>高中免学费</t>
  </si>
  <si>
    <t>合计</t>
  </si>
  <si>
    <t>岳阳市本级</t>
  </si>
  <si>
    <t>君山区</t>
  </si>
  <si>
    <t>云溪区</t>
  </si>
  <si>
    <t>屈原管理区</t>
  </si>
  <si>
    <t>市级</t>
  </si>
  <si>
    <t>县级</t>
  </si>
  <si>
    <t>此次下达</t>
  </si>
  <si>
    <t>合计</t>
  </si>
  <si>
    <t>小计</t>
  </si>
  <si>
    <t>序号</t>
  </si>
  <si>
    <t>学校名称</t>
  </si>
  <si>
    <t>学生人数</t>
  </si>
  <si>
    <t>资助人数（人）</t>
  </si>
  <si>
    <t>资助金额（元）</t>
  </si>
  <si>
    <t>一档</t>
  </si>
  <si>
    <t>二档</t>
  </si>
  <si>
    <t>三档</t>
  </si>
  <si>
    <t>备注</t>
  </si>
  <si>
    <t>市一中</t>
  </si>
  <si>
    <t>岳阳中学</t>
  </si>
  <si>
    <t>市十五中</t>
  </si>
  <si>
    <t>市十四中</t>
  </si>
  <si>
    <t>市三中</t>
  </si>
  <si>
    <t>市四中</t>
  </si>
  <si>
    <t>市五中</t>
  </si>
  <si>
    <t>市七中</t>
  </si>
  <si>
    <t>市外国语学校</t>
  </si>
  <si>
    <t>市十三中</t>
  </si>
  <si>
    <t>云梦学校</t>
  </si>
  <si>
    <t>岳州中学</t>
  </si>
  <si>
    <t>师大南湖高中</t>
  </si>
  <si>
    <t>总计</t>
  </si>
  <si>
    <t>附件3</t>
  </si>
  <si>
    <t>学校性质</t>
  </si>
  <si>
    <t>免学杂费人数（人）</t>
  </si>
  <si>
    <t>免学杂费补助金额（元）</t>
  </si>
  <si>
    <t>建档立卡家庭经济困难学生</t>
  </si>
  <si>
    <t>家庭经济困难残疾学生</t>
  </si>
  <si>
    <t>农村低保家庭学生</t>
  </si>
  <si>
    <t>农村特困救助供养学生</t>
  </si>
  <si>
    <t>建档立卡家庭经济困难学生补助金额</t>
  </si>
  <si>
    <t>家庭经济困难残疾学生补助金额</t>
  </si>
  <si>
    <t>农村低保家庭学生补助金额</t>
  </si>
  <si>
    <t>农村特困救助供养学生补助金额</t>
  </si>
  <si>
    <t>公办省级示范性高中</t>
  </si>
  <si>
    <t>公办非省级示范性高中</t>
  </si>
  <si>
    <t>民办非省级示范性高中</t>
  </si>
  <si>
    <t>师大南湖学校</t>
  </si>
  <si>
    <t>备注：云梦学校2017年秋季4人退学，结余3200元，2018年秋季进行抵扣。</t>
  </si>
  <si>
    <t>岳财教指〔2018〕18号已提前下达资金（万元）</t>
  </si>
  <si>
    <t>中央（湘财教指〔2018〕66号）</t>
  </si>
  <si>
    <t>省级（湘财教指〔2018〕75号）</t>
  </si>
  <si>
    <t>市学生资助中心</t>
  </si>
  <si>
    <t>2018年普通高中学生资助资金清算表</t>
  </si>
  <si>
    <t>中央资金</t>
  </si>
  <si>
    <t>市级配套</t>
  </si>
  <si>
    <t>市本级及所辖区
小计</t>
  </si>
  <si>
    <t>附件2</t>
  </si>
  <si>
    <t xml:space="preserve">        2018年秋季市直普通高中学校国家助学金分配表             </t>
  </si>
  <si>
    <t>（1500元/人）</t>
  </si>
  <si>
    <t>（1000元/人）</t>
  </si>
  <si>
    <t>（500元/人）</t>
  </si>
  <si>
    <t>拨款单位</t>
  </si>
  <si>
    <t>省级示范性高中（人/1000元）、非省级示范性高中（人/800元）</t>
  </si>
  <si>
    <t>附件1</t>
  </si>
  <si>
    <t>2018年普通高中学校免学费补助资金分配表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</si>
</sst>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0_ ;[Red]\-0.00\ "/>
    <numFmt numFmtId="180" formatCode="0.0%"/>
    <numFmt numFmtId="181" formatCode="0_ "/>
    <numFmt numFmtId="182" formatCode="0.000_);[Red]\(0.0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黑体"/>
      <family val="3"/>
    </font>
    <font>
      <sz val="20"/>
      <name val="黑体"/>
      <family val="3"/>
    </font>
    <font>
      <sz val="26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8"/>
      <name val="黑体"/>
      <family val="3"/>
    </font>
    <font>
      <sz val="24"/>
      <name val="方正小标宋简体"/>
      <family val="4"/>
    </font>
    <font>
      <sz val="11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1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7" applyNumberFormat="0" applyAlignment="0" applyProtection="0"/>
    <xf numFmtId="0" fontId="13" fillId="16" borderId="7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10" applyNumberFormat="0" applyAlignment="0" applyProtection="0"/>
    <xf numFmtId="0" fontId="8" fillId="16" borderId="10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27" fillId="0" borderId="0" applyNumberFormat="0" applyFill="0" applyBorder="0" applyAlignment="0" applyProtection="0"/>
    <xf numFmtId="0" fontId="1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4" borderId="0" xfId="73" applyFont="1" applyFill="1" applyAlignment="1">
      <alignment vertical="center" wrapText="1"/>
      <protection/>
    </xf>
    <xf numFmtId="178" fontId="1" fillId="0" borderId="0" xfId="73" applyNumberFormat="1" applyFont="1" applyAlignment="1">
      <alignment horizontal="center" vertical="center"/>
      <protection/>
    </xf>
    <xf numFmtId="178" fontId="1" fillId="0" borderId="0" xfId="73" applyNumberFormat="1" applyFont="1" applyAlignment="1">
      <alignment vertical="center"/>
      <protection/>
    </xf>
    <xf numFmtId="0" fontId="1" fillId="0" borderId="0" xfId="73" applyFont="1" applyAlignment="1">
      <alignment vertical="center"/>
      <protection/>
    </xf>
    <xf numFmtId="0" fontId="1" fillId="0" borderId="0" xfId="73" applyFont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108" applyAlignment="1">
      <alignment horizontal="center"/>
      <protection/>
    </xf>
    <xf numFmtId="0" fontId="24" fillId="0" borderId="0" xfId="108" applyFont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9" fillId="24" borderId="12" xfId="110" applyFont="1" applyFill="1" applyBorder="1" applyAlignment="1">
      <alignment horizontal="center" vertical="center" wrapText="1"/>
      <protection/>
    </xf>
    <xf numFmtId="0" fontId="29" fillId="0" borderId="12" xfId="73" applyFont="1" applyBorder="1" applyAlignment="1">
      <alignment horizontal="center" vertical="center" wrapText="1"/>
      <protection/>
    </xf>
    <xf numFmtId="182" fontId="29" fillId="24" borderId="12" xfId="73" applyNumberFormat="1" applyFont="1" applyFill="1" applyBorder="1" applyAlignment="1">
      <alignment horizontal="center" vertical="center"/>
      <protection/>
    </xf>
    <xf numFmtId="178" fontId="29" fillId="24" borderId="12" xfId="81" applyNumberFormat="1" applyFont="1" applyFill="1" applyBorder="1" applyAlignment="1">
      <alignment horizontal="center" vertical="center"/>
      <protection/>
    </xf>
    <xf numFmtId="177" fontId="29" fillId="24" borderId="12" xfId="110" applyNumberFormat="1" applyFont="1" applyFill="1" applyBorder="1" applyAlignment="1">
      <alignment horizontal="center" vertical="center" wrapText="1"/>
      <protection/>
    </xf>
    <xf numFmtId="182" fontId="29" fillId="24" borderId="12" xfId="110" applyNumberFormat="1" applyFont="1" applyFill="1" applyBorder="1" applyAlignment="1">
      <alignment horizontal="center" vertical="center" wrapText="1"/>
      <protection/>
    </xf>
    <xf numFmtId="182" fontId="29" fillId="24" borderId="12" xfId="81" applyNumberFormat="1" applyFont="1" applyFill="1" applyBorder="1" applyAlignment="1">
      <alignment horizontal="center" vertical="center"/>
      <protection/>
    </xf>
    <xf numFmtId="0" fontId="31" fillId="0" borderId="0" xfId="73" applyFont="1" applyAlignment="1">
      <alignment vertical="center"/>
      <protection/>
    </xf>
    <xf numFmtId="178" fontId="30" fillId="0" borderId="12" xfId="110" applyNumberFormat="1" applyFont="1" applyFill="1" applyBorder="1" applyAlignment="1">
      <alignment horizontal="center" vertical="center" wrapText="1"/>
      <protection/>
    </xf>
    <xf numFmtId="0" fontId="31" fillId="0" borderId="0" xfId="73" applyFont="1" applyAlignment="1">
      <alignment horizontal="center" vertical="center"/>
      <protection/>
    </xf>
    <xf numFmtId="0" fontId="25" fillId="0" borderId="0" xfId="73" applyFont="1" applyAlignment="1">
      <alignment vertical="center"/>
      <protection/>
    </xf>
    <xf numFmtId="0" fontId="32" fillId="24" borderId="0" xfId="73" applyFont="1" applyFill="1" applyAlignment="1">
      <alignment vertical="center" wrapText="1"/>
      <protection/>
    </xf>
    <xf numFmtId="0" fontId="34" fillId="0" borderId="12" xfId="108" applyFont="1" applyBorder="1" applyAlignment="1">
      <alignment horizontal="center" vertical="center"/>
      <protection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5" fillId="0" borderId="12" xfId="108" applyFont="1" applyBorder="1" applyAlignment="1">
      <alignment horizontal="center" vertical="center"/>
      <protection/>
    </xf>
    <xf numFmtId="0" fontId="29" fillId="0" borderId="12" xfId="109" applyNumberFormat="1" applyFont="1" applyFill="1" applyBorder="1" applyAlignment="1">
      <alignment horizontal="center" vertical="center"/>
      <protection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0" fillId="0" borderId="13" xfId="110" applyNumberFormat="1" applyFont="1" applyFill="1" applyBorder="1" applyAlignment="1">
      <alignment horizontal="center" vertical="center" wrapText="1"/>
      <protection/>
    </xf>
    <xf numFmtId="178" fontId="30" fillId="0" borderId="14" xfId="110" applyNumberFormat="1" applyFont="1" applyFill="1" applyBorder="1" applyAlignment="1">
      <alignment horizontal="center" vertical="center" wrapText="1"/>
      <protection/>
    </xf>
    <xf numFmtId="0" fontId="30" fillId="24" borderId="13" xfId="110" applyFont="1" applyFill="1" applyBorder="1" applyAlignment="1">
      <alignment horizontal="center" vertical="center" wrapText="1"/>
      <protection/>
    </xf>
    <xf numFmtId="0" fontId="30" fillId="24" borderId="15" xfId="110" applyFont="1" applyFill="1" applyBorder="1" applyAlignment="1">
      <alignment horizontal="center" vertical="center" wrapText="1"/>
      <protection/>
    </xf>
    <xf numFmtId="0" fontId="30" fillId="24" borderId="14" xfId="110" applyFont="1" applyFill="1" applyBorder="1" applyAlignment="1">
      <alignment horizontal="center" vertical="center" wrapText="1"/>
      <protection/>
    </xf>
    <xf numFmtId="178" fontId="30" fillId="0" borderId="12" xfId="110" applyNumberFormat="1" applyFont="1" applyFill="1" applyBorder="1" applyAlignment="1">
      <alignment horizontal="center" vertical="center" wrapText="1"/>
      <protection/>
    </xf>
    <xf numFmtId="0" fontId="33" fillId="24" borderId="0" xfId="73" applyFont="1" applyFill="1" applyAlignment="1">
      <alignment horizontal="center" vertical="center" wrapText="1"/>
      <protection/>
    </xf>
    <xf numFmtId="0" fontId="33" fillId="24" borderId="16" xfId="73" applyFont="1" applyFill="1" applyBorder="1" applyAlignment="1">
      <alignment horizontal="center" vertical="center" wrapText="1"/>
      <protection/>
    </xf>
    <xf numFmtId="178" fontId="30" fillId="0" borderId="17" xfId="110" applyNumberFormat="1" applyFont="1" applyFill="1" applyBorder="1" applyAlignment="1">
      <alignment horizontal="center" vertical="center" wrapText="1"/>
      <protection/>
    </xf>
    <xf numFmtId="178" fontId="30" fillId="0" borderId="18" xfId="110" applyNumberFormat="1" applyFont="1" applyFill="1" applyBorder="1" applyAlignment="1">
      <alignment horizontal="center" vertical="center" wrapText="1"/>
      <protection/>
    </xf>
    <xf numFmtId="178" fontId="30" fillId="0" borderId="19" xfId="110" applyNumberFormat="1" applyFont="1" applyFill="1" applyBorder="1" applyAlignment="1">
      <alignment horizontal="center" vertical="center" wrapText="1"/>
      <protection/>
    </xf>
    <xf numFmtId="0" fontId="30" fillId="24" borderId="17" xfId="110" applyFont="1" applyFill="1" applyBorder="1" applyAlignment="1">
      <alignment horizontal="center" vertical="center" wrapText="1"/>
      <protection/>
    </xf>
    <xf numFmtId="0" fontId="30" fillId="24" borderId="18" xfId="110" applyFont="1" applyFill="1" applyBorder="1" applyAlignment="1">
      <alignment horizontal="center" vertical="center" wrapText="1"/>
      <protection/>
    </xf>
    <xf numFmtId="0" fontId="30" fillId="24" borderId="19" xfId="110" applyFont="1" applyFill="1" applyBorder="1" applyAlignment="1">
      <alignment horizontal="center" vertical="center" wrapText="1"/>
      <protection/>
    </xf>
    <xf numFmtId="0" fontId="3" fillId="0" borderId="0" xfId="108" applyFont="1" applyAlignment="1">
      <alignment horizontal="left"/>
      <protection/>
    </xf>
    <xf numFmtId="0" fontId="28" fillId="0" borderId="16" xfId="108" applyFont="1" applyBorder="1" applyAlignment="1">
      <alignment horizontal="center" vertical="center"/>
      <protection/>
    </xf>
    <xf numFmtId="0" fontId="35" fillId="0" borderId="12" xfId="108" applyFont="1" applyBorder="1" applyAlignment="1">
      <alignment horizontal="center" vertical="center"/>
      <protection/>
    </xf>
    <xf numFmtId="0" fontId="35" fillId="0" borderId="12" xfId="0" applyFont="1" applyBorder="1" applyAlignment="1">
      <alignment horizontal="center" vertical="center"/>
    </xf>
    <xf numFmtId="0" fontId="34" fillId="0" borderId="12" xfId="108" applyFont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left" vertical="center"/>
    </xf>
    <xf numFmtId="0" fontId="38" fillId="0" borderId="16" xfId="109" applyFont="1" applyFill="1" applyBorder="1" applyAlignment="1">
      <alignment horizontal="center" vertical="center"/>
      <protection/>
    </xf>
    <xf numFmtId="0" fontId="30" fillId="0" borderId="12" xfId="109" applyNumberFormat="1" applyFont="1" applyFill="1" applyBorder="1" applyAlignment="1">
      <alignment horizontal="center" vertical="center"/>
      <protection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20" xfId="109" applyNumberFormat="1" applyFont="1" applyFill="1" applyBorder="1" applyAlignment="1">
      <alignment horizontal="center" vertical="center"/>
      <protection/>
    </xf>
    <xf numFmtId="0" fontId="30" fillId="0" borderId="21" xfId="109" applyNumberFormat="1" applyFont="1" applyFill="1" applyBorder="1" applyAlignment="1">
      <alignment horizontal="center" vertical="center"/>
      <protection/>
    </xf>
    <xf numFmtId="0" fontId="30" fillId="0" borderId="12" xfId="109" applyNumberFormat="1" applyFont="1" applyFill="1" applyBorder="1" applyAlignment="1">
      <alignment horizontal="center" vertical="center" wrapText="1"/>
      <protection/>
    </xf>
    <xf numFmtId="0" fontId="29" fillId="0" borderId="0" xfId="109" applyNumberFormat="1" applyFont="1" applyFill="1" applyBorder="1" applyAlignment="1">
      <alignment horizontal="justify" vertical="center"/>
      <protection/>
    </xf>
    <xf numFmtId="0" fontId="30" fillId="0" borderId="12" xfId="109" applyNumberFormat="1" applyFont="1" applyFill="1" applyBorder="1" applyAlignment="1">
      <alignment horizontal="center" vertical="center" shrinkToFit="1"/>
      <protection/>
    </xf>
    <xf numFmtId="0" fontId="29" fillId="0" borderId="12" xfId="109" applyNumberFormat="1" applyFont="1" applyFill="1" applyBorder="1" applyAlignment="1">
      <alignment horizontal="center" vertical="center"/>
      <protection/>
    </xf>
  </cellXfs>
  <cellStyles count="146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0" xfId="65"/>
    <cellStyle name="常规 10 14 2 2" xfId="66"/>
    <cellStyle name="常规 10 14 2 2 2" xfId="67"/>
    <cellStyle name="常规 10 2" xfId="68"/>
    <cellStyle name="常规 10 2 2" xfId="69"/>
    <cellStyle name="常规 10 2 2 2" xfId="70"/>
    <cellStyle name="常规 10 3" xfId="71"/>
    <cellStyle name="常规 11" xfId="72"/>
    <cellStyle name="常规 11 2" xfId="73"/>
    <cellStyle name="常规 11 3" xfId="74"/>
    <cellStyle name="常规 12" xfId="75"/>
    <cellStyle name="常规 2" xfId="76"/>
    <cellStyle name="常规 2 2 4" xfId="77"/>
    <cellStyle name="常规 2 2 4 2" xfId="78"/>
    <cellStyle name="常规 2 2 4 2 2" xfId="79"/>
    <cellStyle name="常规 2 2 4 3" xfId="80"/>
    <cellStyle name="常规 2 2 4 3 2" xfId="81"/>
    <cellStyle name="常规 2 2 4 3 3" xfId="82"/>
    <cellStyle name="常规 2 2 4 4" xfId="83"/>
    <cellStyle name="常规 2 2 4 5" xfId="84"/>
    <cellStyle name="常规 2 3" xfId="85"/>
    <cellStyle name="常规 22" xfId="86"/>
    <cellStyle name="常规 3" xfId="87"/>
    <cellStyle name="常规 35" xfId="88"/>
    <cellStyle name="常规 35 2" xfId="89"/>
    <cellStyle name="常规 35 2 2" xfId="90"/>
    <cellStyle name="常规 35 3" xfId="91"/>
    <cellStyle name="常规 35 3 2" xfId="92"/>
    <cellStyle name="常规 35 4" xfId="93"/>
    <cellStyle name="常规 4" xfId="94"/>
    <cellStyle name="常规 4 2" xfId="95"/>
    <cellStyle name="常规 4 2 2" xfId="96"/>
    <cellStyle name="常规 4 3" xfId="97"/>
    <cellStyle name="常规 5" xfId="98"/>
    <cellStyle name="常规 6" xfId="99"/>
    <cellStyle name="常规 7" xfId="100"/>
    <cellStyle name="常规 7 2" xfId="101"/>
    <cellStyle name="常规 7 2 2" xfId="102"/>
    <cellStyle name="常规 7 3" xfId="103"/>
    <cellStyle name="常规 8" xfId="104"/>
    <cellStyle name="常规 8 2" xfId="105"/>
    <cellStyle name="常规 9" xfId="106"/>
    <cellStyle name="常规 9 2" xfId="107"/>
    <cellStyle name="常规_Sheet1" xfId="108"/>
    <cellStyle name="常规_Sheet1 2" xfId="109"/>
    <cellStyle name="常规_Sheet1 4 2" xfId="110"/>
    <cellStyle name="Hyperlink" xfId="111"/>
    <cellStyle name="好" xfId="112"/>
    <cellStyle name="好 2" xfId="113"/>
    <cellStyle name="汇总" xfId="114"/>
    <cellStyle name="汇总 2" xfId="115"/>
    <cellStyle name="Currency" xfId="116"/>
    <cellStyle name="货币 2" xfId="117"/>
    <cellStyle name="货币 2 2" xfId="118"/>
    <cellStyle name="货币 3" xfId="119"/>
    <cellStyle name="货币 3 2" xfId="120"/>
    <cellStyle name="货币 4" xfId="121"/>
    <cellStyle name="货币 4 2" xfId="122"/>
    <cellStyle name="Currency [0]" xfId="123"/>
    <cellStyle name="计算" xfId="124"/>
    <cellStyle name="计算 2" xfId="125"/>
    <cellStyle name="检查单元格" xfId="126"/>
    <cellStyle name="检查单元格 2" xfId="127"/>
    <cellStyle name="解释性文本" xfId="128"/>
    <cellStyle name="解释性文本 2" xfId="129"/>
    <cellStyle name="警告文本" xfId="130"/>
    <cellStyle name="警告文本 2" xfId="131"/>
    <cellStyle name="链接单元格" xfId="132"/>
    <cellStyle name="链接单元格 2" xfId="133"/>
    <cellStyle name="Comma" xfId="134"/>
    <cellStyle name="千位分隔 2" xfId="135"/>
    <cellStyle name="千位分隔 2 2" xfId="136"/>
    <cellStyle name="Comma [0]" xfId="137"/>
    <cellStyle name="强调文字颜色 1" xfId="138"/>
    <cellStyle name="强调文字颜色 1 2" xfId="139"/>
    <cellStyle name="强调文字颜色 2" xfId="140"/>
    <cellStyle name="强调文字颜色 2 2" xfId="141"/>
    <cellStyle name="强调文字颜色 3" xfId="142"/>
    <cellStyle name="强调文字颜色 3 2" xfId="143"/>
    <cellStyle name="强调文字颜色 4" xfId="144"/>
    <cellStyle name="强调文字颜色 4 2" xfId="145"/>
    <cellStyle name="强调文字颜色 5" xfId="146"/>
    <cellStyle name="强调文字颜色 5 2" xfId="147"/>
    <cellStyle name="强调文字颜色 6" xfId="148"/>
    <cellStyle name="强调文字颜色 6 2" xfId="149"/>
    <cellStyle name="适中" xfId="150"/>
    <cellStyle name="适中 2" xfId="151"/>
    <cellStyle name="输出" xfId="152"/>
    <cellStyle name="输出 2" xfId="153"/>
    <cellStyle name="输入" xfId="154"/>
    <cellStyle name="输入 2" xfId="155"/>
    <cellStyle name="Followed Hyperlink" xfId="156"/>
    <cellStyle name="注释" xfId="157"/>
    <cellStyle name="注释 2" xfId="158"/>
    <cellStyle name="注释 2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showZeros="0" tabSelected="1" zoomScaleSheetLayoutView="100" zoomScalePageLayoutView="0" workbookViewId="0" topLeftCell="A1">
      <selection activeCell="C17" sqref="C17"/>
    </sheetView>
  </sheetViews>
  <sheetFormatPr defaultColWidth="9.00390625" defaultRowHeight="14.25" outlineLevelCol="1"/>
  <cols>
    <col min="1" max="1" width="16.00390625" style="8" customWidth="1"/>
    <col min="2" max="6" width="7.75390625" style="8" customWidth="1"/>
    <col min="7" max="8" width="8.75390625" style="5" customWidth="1" outlineLevel="1"/>
    <col min="9" max="10" width="8.375" style="5" customWidth="1" outlineLevel="1"/>
    <col min="11" max="14" width="7.625" style="5" customWidth="1" outlineLevel="1"/>
    <col min="15" max="17" width="8.875" style="5" customWidth="1" outlineLevel="1"/>
    <col min="18" max="20" width="8.875" style="6" customWidth="1"/>
    <col min="21" max="22" width="9.625" style="6" customWidth="1"/>
    <col min="23" max="23" width="8.125" style="6" customWidth="1"/>
    <col min="24" max="16384" width="9.00390625" style="7" customWidth="1"/>
  </cols>
  <sheetData>
    <row r="1" spans="1:6" ht="27.75" customHeight="1">
      <c r="A1" s="27" t="s">
        <v>72</v>
      </c>
      <c r="B1" s="4"/>
      <c r="C1" s="4"/>
      <c r="D1" s="4"/>
      <c r="E1" s="4"/>
      <c r="F1" s="4"/>
    </row>
    <row r="2" spans="1:23" ht="43.5" customHeight="1">
      <c r="A2" s="44" t="s">
        <v>61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4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23" customFormat="1" ht="36.75" customHeight="1">
      <c r="A4" s="40" t="s">
        <v>0</v>
      </c>
      <c r="B4" s="49" t="s">
        <v>1</v>
      </c>
      <c r="C4" s="50"/>
      <c r="D4" s="50"/>
      <c r="E4" s="50"/>
      <c r="F4" s="51"/>
      <c r="G4" s="46" t="s">
        <v>57</v>
      </c>
      <c r="H4" s="47"/>
      <c r="I4" s="47"/>
      <c r="J4" s="47"/>
      <c r="K4" s="47"/>
      <c r="L4" s="47"/>
      <c r="M4" s="47"/>
      <c r="N4" s="48"/>
      <c r="O4" s="46" t="s">
        <v>14</v>
      </c>
      <c r="P4" s="47"/>
      <c r="Q4" s="47"/>
      <c r="R4" s="47"/>
      <c r="S4" s="47"/>
      <c r="T4" s="47"/>
      <c r="U4" s="47"/>
      <c r="V4" s="47"/>
      <c r="W4" s="48"/>
    </row>
    <row r="5" spans="1:23" s="25" customFormat="1" ht="33" customHeight="1">
      <c r="A5" s="41"/>
      <c r="B5" s="40" t="s">
        <v>2</v>
      </c>
      <c r="C5" s="40" t="s">
        <v>3</v>
      </c>
      <c r="D5" s="40" t="s">
        <v>4</v>
      </c>
      <c r="E5" s="40" t="s">
        <v>12</v>
      </c>
      <c r="F5" s="40" t="s">
        <v>13</v>
      </c>
      <c r="G5" s="46" t="s">
        <v>5</v>
      </c>
      <c r="H5" s="47"/>
      <c r="I5" s="47"/>
      <c r="J5" s="48"/>
      <c r="K5" s="46" t="s">
        <v>6</v>
      </c>
      <c r="L5" s="47"/>
      <c r="M5" s="47"/>
      <c r="N5" s="48"/>
      <c r="O5" s="38" t="s">
        <v>15</v>
      </c>
      <c r="P5" s="43" t="s">
        <v>2</v>
      </c>
      <c r="Q5" s="43" t="s">
        <v>5</v>
      </c>
      <c r="R5" s="43"/>
      <c r="S5" s="43"/>
      <c r="T5" s="38" t="s">
        <v>16</v>
      </c>
      <c r="U5" s="43" t="s">
        <v>6</v>
      </c>
      <c r="V5" s="43"/>
      <c r="W5" s="43"/>
    </row>
    <row r="6" spans="1:23" s="25" customFormat="1" ht="78.75" customHeight="1">
      <c r="A6" s="42"/>
      <c r="B6" s="42"/>
      <c r="C6" s="42"/>
      <c r="D6" s="42"/>
      <c r="E6" s="42"/>
      <c r="F6" s="42"/>
      <c r="G6" s="24" t="s">
        <v>2</v>
      </c>
      <c r="H6" s="24" t="s">
        <v>3</v>
      </c>
      <c r="I6" s="24" t="s">
        <v>4</v>
      </c>
      <c r="J6" s="24" t="s">
        <v>12</v>
      </c>
      <c r="K6" s="24" t="s">
        <v>2</v>
      </c>
      <c r="L6" s="24" t="s">
        <v>3</v>
      </c>
      <c r="M6" s="24" t="s">
        <v>4</v>
      </c>
      <c r="N6" s="24" t="s">
        <v>12</v>
      </c>
      <c r="O6" s="39"/>
      <c r="P6" s="43"/>
      <c r="Q6" s="24" t="s">
        <v>58</v>
      </c>
      <c r="R6" s="24" t="s">
        <v>59</v>
      </c>
      <c r="S6" s="24" t="s">
        <v>12</v>
      </c>
      <c r="T6" s="39"/>
      <c r="U6" s="24" t="s">
        <v>58</v>
      </c>
      <c r="V6" s="24" t="s">
        <v>59</v>
      </c>
      <c r="W6" s="24" t="s">
        <v>12</v>
      </c>
    </row>
    <row r="7" spans="1:23" s="26" customFormat="1" ht="33" customHeight="1">
      <c r="A7" s="16" t="s">
        <v>64</v>
      </c>
      <c r="B7" s="19">
        <f>C7+D7</f>
        <v>398.28000000000003</v>
      </c>
      <c r="C7" s="20">
        <v>362.04</v>
      </c>
      <c r="D7" s="20">
        <v>36.24</v>
      </c>
      <c r="E7" s="20">
        <v>220.92</v>
      </c>
      <c r="F7" s="20">
        <v>42.63</v>
      </c>
      <c r="G7" s="21">
        <v>344.125</v>
      </c>
      <c r="H7" s="21">
        <v>328</v>
      </c>
      <c r="I7" s="21">
        <v>3</v>
      </c>
      <c r="J7" s="21">
        <v>13.125</v>
      </c>
      <c r="K7" s="21">
        <v>39.14</v>
      </c>
      <c r="L7" s="21">
        <v>31.72</v>
      </c>
      <c r="M7" s="21">
        <v>0.5800000000000001</v>
      </c>
      <c r="N7" s="21">
        <v>6.84</v>
      </c>
      <c r="O7" s="21">
        <f>P7+T7</f>
        <v>173.38</v>
      </c>
      <c r="P7" s="22">
        <v>136.6</v>
      </c>
      <c r="Q7" s="22">
        <v>5.09</v>
      </c>
      <c r="R7" s="21">
        <v>-13.490000000000002</v>
      </c>
      <c r="S7" s="21">
        <v>145</v>
      </c>
      <c r="T7" s="21">
        <v>36.78</v>
      </c>
      <c r="U7" s="21">
        <v>11.32</v>
      </c>
      <c r="V7" s="21">
        <v>0.6399999999999988</v>
      </c>
      <c r="W7" s="21">
        <v>24.82</v>
      </c>
    </row>
    <row r="8" spans="1:23" s="26" customFormat="1" ht="33" customHeight="1">
      <c r="A8" s="16" t="s">
        <v>8</v>
      </c>
      <c r="B8" s="17">
        <f>C8+D8</f>
        <v>273.49</v>
      </c>
      <c r="C8" s="17">
        <v>257.81</v>
      </c>
      <c r="D8" s="17">
        <v>15.68</v>
      </c>
      <c r="E8" s="17">
        <v>189.25</v>
      </c>
      <c r="F8" s="17">
        <v>0</v>
      </c>
      <c r="G8" s="18">
        <v>271.125</v>
      </c>
      <c r="H8" s="18">
        <v>258</v>
      </c>
      <c r="I8" s="18">
        <v>0</v>
      </c>
      <c r="J8" s="18">
        <v>13.125</v>
      </c>
      <c r="K8" s="18">
        <v>20.74</v>
      </c>
      <c r="L8" s="18">
        <v>13.9</v>
      </c>
      <c r="M8" s="18">
        <v>0</v>
      </c>
      <c r="N8" s="18">
        <v>6.84</v>
      </c>
      <c r="O8" s="21">
        <f>P8+T8</f>
        <v>124.06</v>
      </c>
      <c r="P8" s="22">
        <v>98.1</v>
      </c>
      <c r="Q8" s="22">
        <v>-8.71</v>
      </c>
      <c r="R8" s="18">
        <v>-14.090000000000003</v>
      </c>
      <c r="S8" s="18">
        <v>120.9</v>
      </c>
      <c r="T8" s="18">
        <v>25.96</v>
      </c>
      <c r="U8" s="18">
        <v>8.71</v>
      </c>
      <c r="V8" s="18">
        <v>0</v>
      </c>
      <c r="W8" s="18">
        <v>17.25</v>
      </c>
    </row>
    <row r="9" spans="1:23" s="26" customFormat="1" ht="33" customHeight="1">
      <c r="A9" s="16" t="s">
        <v>9</v>
      </c>
      <c r="B9" s="17">
        <f>C9+D9</f>
        <v>55.510000000000005</v>
      </c>
      <c r="C9" s="17">
        <v>45.17</v>
      </c>
      <c r="D9" s="17">
        <v>10.34</v>
      </c>
      <c r="E9" s="17">
        <v>13.72</v>
      </c>
      <c r="F9" s="17">
        <v>17.16</v>
      </c>
      <c r="G9" s="18">
        <v>28</v>
      </c>
      <c r="H9" s="18">
        <v>26</v>
      </c>
      <c r="I9" s="18">
        <v>2</v>
      </c>
      <c r="J9" s="18"/>
      <c r="K9" s="18">
        <v>5</v>
      </c>
      <c r="L9" s="18">
        <v>4.69</v>
      </c>
      <c r="M9" s="18">
        <v>0.31</v>
      </c>
      <c r="N9" s="18"/>
      <c r="O9" s="21">
        <f>P9+T9</f>
        <v>29.32</v>
      </c>
      <c r="P9" s="22">
        <v>21.2</v>
      </c>
      <c r="Q9" s="22">
        <v>10.2</v>
      </c>
      <c r="R9" s="18">
        <v>0.6000000000000014</v>
      </c>
      <c r="S9" s="18">
        <v>10.4</v>
      </c>
      <c r="T9" s="18">
        <v>8.12</v>
      </c>
      <c r="U9" s="18">
        <v>4.28</v>
      </c>
      <c r="V9" s="18">
        <v>0.52</v>
      </c>
      <c r="W9" s="18">
        <v>3.32</v>
      </c>
    </row>
    <row r="10" spans="1:23" s="26" customFormat="1" ht="33" customHeight="1">
      <c r="A10" s="16" t="s">
        <v>10</v>
      </c>
      <c r="B10" s="17">
        <f>C10+D10</f>
        <v>46.74</v>
      </c>
      <c r="C10" s="17">
        <v>41.24</v>
      </c>
      <c r="D10" s="17">
        <v>5.5</v>
      </c>
      <c r="E10" s="17">
        <v>12.450000000000001</v>
      </c>
      <c r="F10" s="17">
        <v>18.57</v>
      </c>
      <c r="G10" s="18">
        <v>32</v>
      </c>
      <c r="H10" s="18">
        <v>32</v>
      </c>
      <c r="I10" s="18">
        <v>0</v>
      </c>
      <c r="J10" s="18"/>
      <c r="K10" s="18">
        <v>9.06</v>
      </c>
      <c r="L10" s="18">
        <v>9.06</v>
      </c>
      <c r="M10" s="18">
        <v>0</v>
      </c>
      <c r="N10" s="18"/>
      <c r="O10" s="21">
        <f>P10+T10</f>
        <v>12.63</v>
      </c>
      <c r="P10" s="22">
        <v>11.9</v>
      </c>
      <c r="Q10" s="22">
        <v>2.1</v>
      </c>
      <c r="R10" s="18">
        <v>0</v>
      </c>
      <c r="S10" s="18">
        <v>9.8</v>
      </c>
      <c r="T10" s="18">
        <v>0.73</v>
      </c>
      <c r="U10" s="18">
        <v>-1.92</v>
      </c>
      <c r="V10" s="18">
        <v>-8.881784197001252E-16</v>
      </c>
      <c r="W10" s="18">
        <v>2.65</v>
      </c>
    </row>
    <row r="11" spans="1:23" s="26" customFormat="1" ht="33" customHeight="1">
      <c r="A11" s="16" t="s">
        <v>11</v>
      </c>
      <c r="B11" s="17">
        <f>C11+D11</f>
        <v>22.54</v>
      </c>
      <c r="C11" s="17">
        <v>17.82</v>
      </c>
      <c r="D11" s="17">
        <v>4.720000000000001</v>
      </c>
      <c r="E11" s="17">
        <v>5.5</v>
      </c>
      <c r="F11" s="17">
        <v>6.9</v>
      </c>
      <c r="G11" s="18">
        <v>13</v>
      </c>
      <c r="H11" s="18">
        <v>12</v>
      </c>
      <c r="I11" s="18">
        <v>1</v>
      </c>
      <c r="J11" s="18"/>
      <c r="K11" s="18">
        <v>4.34</v>
      </c>
      <c r="L11" s="18">
        <v>4.07</v>
      </c>
      <c r="M11" s="18">
        <v>0.27</v>
      </c>
      <c r="N11" s="18"/>
      <c r="O11" s="21">
        <f>P11+T11</f>
        <v>7.37</v>
      </c>
      <c r="P11" s="22">
        <v>5.4</v>
      </c>
      <c r="Q11" s="22">
        <v>1.5</v>
      </c>
      <c r="R11" s="18">
        <v>0</v>
      </c>
      <c r="S11" s="18">
        <v>3.9</v>
      </c>
      <c r="T11" s="18">
        <v>1.97</v>
      </c>
      <c r="U11" s="18">
        <v>0.25</v>
      </c>
      <c r="V11" s="18">
        <v>0.11999999999999966</v>
      </c>
      <c r="W11" s="18">
        <v>1.6</v>
      </c>
    </row>
  </sheetData>
  <sheetProtection/>
  <mergeCells count="17">
    <mergeCell ref="A2:W3"/>
    <mergeCell ref="G5:J5"/>
    <mergeCell ref="K5:N5"/>
    <mergeCell ref="B4:F4"/>
    <mergeCell ref="E5:E6"/>
    <mergeCell ref="F5:F6"/>
    <mergeCell ref="G4:N4"/>
    <mergeCell ref="Q5:S5"/>
    <mergeCell ref="U5:W5"/>
    <mergeCell ref="O4:W4"/>
    <mergeCell ref="T5:T6"/>
    <mergeCell ref="O5:O6"/>
    <mergeCell ref="A4:A6"/>
    <mergeCell ref="B5:B6"/>
    <mergeCell ref="C5:C6"/>
    <mergeCell ref="D5:D6"/>
    <mergeCell ref="P5:P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A2" sqref="A2:IV2"/>
    </sheetView>
  </sheetViews>
  <sheetFormatPr defaultColWidth="8.00390625" defaultRowHeight="14.25"/>
  <cols>
    <col min="1" max="1" width="5.00390625" style="12" customWidth="1"/>
    <col min="2" max="2" width="16.50390625" style="12" customWidth="1"/>
    <col min="3" max="3" width="15.125" style="12" customWidth="1"/>
    <col min="4" max="4" width="9.875" style="13" customWidth="1"/>
    <col min="5" max="7" width="8.00390625" style="12" customWidth="1"/>
    <col min="8" max="8" width="10.625" style="12" customWidth="1"/>
    <col min="9" max="11" width="13.625" style="12" customWidth="1"/>
    <col min="12" max="12" width="12.125" style="12" customWidth="1"/>
    <col min="13" max="13" width="6.75390625" style="12" customWidth="1"/>
    <col min="14" max="244" width="10.625" style="12" customWidth="1"/>
    <col min="245" max="16384" width="8.00390625" style="14" customWidth="1"/>
  </cols>
  <sheetData>
    <row r="1" spans="1:2" ht="21.75" customHeight="1">
      <c r="A1" s="52" t="s">
        <v>65</v>
      </c>
      <c r="B1" s="52"/>
    </row>
    <row r="2" spans="1:13" ht="55.5" customHeight="1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7" customHeight="1">
      <c r="A3" s="54" t="s">
        <v>17</v>
      </c>
      <c r="B3" s="54" t="s">
        <v>70</v>
      </c>
      <c r="C3" s="54" t="s">
        <v>18</v>
      </c>
      <c r="D3" s="54" t="s">
        <v>19</v>
      </c>
      <c r="E3" s="54" t="s">
        <v>20</v>
      </c>
      <c r="F3" s="54"/>
      <c r="G3" s="54"/>
      <c r="H3" s="54"/>
      <c r="I3" s="54" t="s">
        <v>21</v>
      </c>
      <c r="J3" s="54"/>
      <c r="K3" s="54"/>
      <c r="L3" s="54"/>
      <c r="M3" s="55" t="s">
        <v>25</v>
      </c>
    </row>
    <row r="4" spans="1:13" ht="27" customHeight="1">
      <c r="A4" s="54"/>
      <c r="B4" s="54"/>
      <c r="C4" s="54"/>
      <c r="D4" s="54"/>
      <c r="E4" s="54" t="s">
        <v>22</v>
      </c>
      <c r="F4" s="54" t="s">
        <v>23</v>
      </c>
      <c r="G4" s="54" t="s">
        <v>24</v>
      </c>
      <c r="H4" s="54" t="s">
        <v>7</v>
      </c>
      <c r="I4" s="32" t="s">
        <v>22</v>
      </c>
      <c r="J4" s="32" t="s">
        <v>23</v>
      </c>
      <c r="K4" s="32" t="s">
        <v>24</v>
      </c>
      <c r="L4" s="54" t="s">
        <v>7</v>
      </c>
      <c r="M4" s="55"/>
    </row>
    <row r="5" spans="1:13" ht="27" customHeight="1">
      <c r="A5" s="54"/>
      <c r="B5" s="54"/>
      <c r="C5" s="54"/>
      <c r="D5" s="54"/>
      <c r="E5" s="54"/>
      <c r="F5" s="54"/>
      <c r="G5" s="54"/>
      <c r="H5" s="54"/>
      <c r="I5" s="32" t="s">
        <v>67</v>
      </c>
      <c r="J5" s="32" t="s">
        <v>68</v>
      </c>
      <c r="K5" s="32" t="s">
        <v>69</v>
      </c>
      <c r="L5" s="54"/>
      <c r="M5" s="55"/>
    </row>
    <row r="6" spans="1:13" ht="24.75" customHeight="1">
      <c r="A6" s="28">
        <v>1</v>
      </c>
      <c r="B6" s="56" t="s">
        <v>60</v>
      </c>
      <c r="C6" s="29" t="s">
        <v>26</v>
      </c>
      <c r="D6" s="29">
        <v>3046</v>
      </c>
      <c r="E6" s="31">
        <v>40</v>
      </c>
      <c r="F6" s="31">
        <v>56</v>
      </c>
      <c r="G6" s="31">
        <v>40</v>
      </c>
      <c r="H6" s="29">
        <f>E6+F6+G6</f>
        <v>136</v>
      </c>
      <c r="I6" s="31">
        <f>E6*1500</f>
        <v>60000</v>
      </c>
      <c r="J6" s="31">
        <f>F6*1000</f>
        <v>56000</v>
      </c>
      <c r="K6" s="31">
        <f>G6*500</f>
        <v>20000</v>
      </c>
      <c r="L6" s="29">
        <f>I6+J6+K6</f>
        <v>136000</v>
      </c>
      <c r="M6" s="30"/>
    </row>
    <row r="7" spans="1:13" ht="24.75" customHeight="1">
      <c r="A7" s="28">
        <v>2</v>
      </c>
      <c r="B7" s="56"/>
      <c r="C7" s="29" t="s">
        <v>27</v>
      </c>
      <c r="D7" s="29">
        <v>1649</v>
      </c>
      <c r="E7" s="31">
        <v>22</v>
      </c>
      <c r="F7" s="31">
        <v>39</v>
      </c>
      <c r="G7" s="31">
        <v>30</v>
      </c>
      <c r="H7" s="29">
        <f aca="true" t="shared" si="0" ref="H7:H19">E7+F7+G7</f>
        <v>91</v>
      </c>
      <c r="I7" s="31">
        <f aca="true" t="shared" si="1" ref="I7:I18">E7*1500</f>
        <v>33000</v>
      </c>
      <c r="J7" s="31">
        <f aca="true" t="shared" si="2" ref="J7:J19">F7*1000</f>
        <v>39000</v>
      </c>
      <c r="K7" s="31">
        <f aca="true" t="shared" si="3" ref="K7:K19">G7*500</f>
        <v>15000</v>
      </c>
      <c r="L7" s="29">
        <f aca="true" t="shared" si="4" ref="L7:L19">I7+J7+K7</f>
        <v>87000</v>
      </c>
      <c r="M7" s="30"/>
    </row>
    <row r="8" spans="1:13" ht="24.75" customHeight="1">
      <c r="A8" s="28">
        <v>3</v>
      </c>
      <c r="B8" s="56"/>
      <c r="C8" s="29" t="s">
        <v>28</v>
      </c>
      <c r="D8" s="29">
        <v>2354</v>
      </c>
      <c r="E8" s="31">
        <v>33</v>
      </c>
      <c r="F8" s="31">
        <v>45</v>
      </c>
      <c r="G8" s="31">
        <v>34</v>
      </c>
      <c r="H8" s="29">
        <f t="shared" si="0"/>
        <v>112</v>
      </c>
      <c r="I8" s="31">
        <f t="shared" si="1"/>
        <v>49500</v>
      </c>
      <c r="J8" s="31">
        <f t="shared" si="2"/>
        <v>45000</v>
      </c>
      <c r="K8" s="31">
        <f t="shared" si="3"/>
        <v>17000</v>
      </c>
      <c r="L8" s="29">
        <f t="shared" si="4"/>
        <v>111500</v>
      </c>
      <c r="M8" s="30"/>
    </row>
    <row r="9" spans="1:13" ht="24.75" customHeight="1">
      <c r="A9" s="28">
        <v>4</v>
      </c>
      <c r="B9" s="56"/>
      <c r="C9" s="29" t="s">
        <v>29</v>
      </c>
      <c r="D9" s="29">
        <v>1650</v>
      </c>
      <c r="E9" s="31">
        <v>23</v>
      </c>
      <c r="F9" s="31">
        <v>32</v>
      </c>
      <c r="G9" s="31">
        <v>22</v>
      </c>
      <c r="H9" s="29">
        <f t="shared" si="0"/>
        <v>77</v>
      </c>
      <c r="I9" s="31">
        <f t="shared" si="1"/>
        <v>34500</v>
      </c>
      <c r="J9" s="31">
        <f t="shared" si="2"/>
        <v>32000</v>
      </c>
      <c r="K9" s="31">
        <f t="shared" si="3"/>
        <v>11000</v>
      </c>
      <c r="L9" s="29">
        <f t="shared" si="4"/>
        <v>77500</v>
      </c>
      <c r="M9" s="30"/>
    </row>
    <row r="10" spans="1:13" ht="24.75" customHeight="1">
      <c r="A10" s="28">
        <v>5</v>
      </c>
      <c r="B10" s="56"/>
      <c r="C10" s="29" t="s">
        <v>30</v>
      </c>
      <c r="D10" s="29">
        <v>882</v>
      </c>
      <c r="E10" s="31">
        <v>28</v>
      </c>
      <c r="F10" s="31">
        <v>28</v>
      </c>
      <c r="G10" s="31">
        <v>23</v>
      </c>
      <c r="H10" s="29">
        <f t="shared" si="0"/>
        <v>79</v>
      </c>
      <c r="I10" s="31">
        <f t="shared" si="1"/>
        <v>42000</v>
      </c>
      <c r="J10" s="31">
        <f t="shared" si="2"/>
        <v>28000</v>
      </c>
      <c r="K10" s="31">
        <f t="shared" si="3"/>
        <v>11500</v>
      </c>
      <c r="L10" s="29">
        <f t="shared" si="4"/>
        <v>81500</v>
      </c>
      <c r="M10" s="30"/>
    </row>
    <row r="11" spans="1:13" ht="24.75" customHeight="1">
      <c r="A11" s="28">
        <v>6</v>
      </c>
      <c r="B11" s="56"/>
      <c r="C11" s="29" t="s">
        <v>31</v>
      </c>
      <c r="D11" s="29">
        <v>1165</v>
      </c>
      <c r="E11" s="31">
        <v>11</v>
      </c>
      <c r="F11" s="31">
        <v>25</v>
      </c>
      <c r="G11" s="31">
        <v>19</v>
      </c>
      <c r="H11" s="29">
        <f t="shared" si="0"/>
        <v>55</v>
      </c>
      <c r="I11" s="31">
        <f t="shared" si="1"/>
        <v>16500</v>
      </c>
      <c r="J11" s="31">
        <f t="shared" si="2"/>
        <v>25000</v>
      </c>
      <c r="K11" s="31">
        <f t="shared" si="3"/>
        <v>9500</v>
      </c>
      <c r="L11" s="29">
        <f t="shared" si="4"/>
        <v>51000</v>
      </c>
      <c r="M11" s="30"/>
    </row>
    <row r="12" spans="1:13" ht="24.75" customHeight="1">
      <c r="A12" s="28">
        <v>7</v>
      </c>
      <c r="B12" s="56"/>
      <c r="C12" s="29" t="s">
        <v>32</v>
      </c>
      <c r="D12" s="29">
        <v>1198</v>
      </c>
      <c r="E12" s="31">
        <v>20</v>
      </c>
      <c r="F12" s="31">
        <v>35</v>
      </c>
      <c r="G12" s="31">
        <v>29</v>
      </c>
      <c r="H12" s="29">
        <f t="shared" si="0"/>
        <v>84</v>
      </c>
      <c r="I12" s="31">
        <f t="shared" si="1"/>
        <v>30000</v>
      </c>
      <c r="J12" s="31">
        <f t="shared" si="2"/>
        <v>35000</v>
      </c>
      <c r="K12" s="31">
        <f t="shared" si="3"/>
        <v>14500</v>
      </c>
      <c r="L12" s="29">
        <f t="shared" si="4"/>
        <v>79500</v>
      </c>
      <c r="M12" s="30"/>
    </row>
    <row r="13" spans="1:13" ht="24.75" customHeight="1">
      <c r="A13" s="28">
        <v>8</v>
      </c>
      <c r="B13" s="56"/>
      <c r="C13" s="29" t="s">
        <v>33</v>
      </c>
      <c r="D13" s="29">
        <v>1207</v>
      </c>
      <c r="E13" s="31">
        <v>26</v>
      </c>
      <c r="F13" s="31">
        <v>30</v>
      </c>
      <c r="G13" s="31">
        <v>23</v>
      </c>
      <c r="H13" s="29">
        <f t="shared" si="0"/>
        <v>79</v>
      </c>
      <c r="I13" s="31">
        <f t="shared" si="1"/>
        <v>39000</v>
      </c>
      <c r="J13" s="31">
        <f t="shared" si="2"/>
        <v>30000</v>
      </c>
      <c r="K13" s="31">
        <f t="shared" si="3"/>
        <v>11500</v>
      </c>
      <c r="L13" s="29">
        <f t="shared" si="4"/>
        <v>80500</v>
      </c>
      <c r="M13" s="30"/>
    </row>
    <row r="14" spans="1:13" ht="24.75" customHeight="1">
      <c r="A14" s="28">
        <v>9</v>
      </c>
      <c r="B14" s="56"/>
      <c r="C14" s="29" t="s">
        <v>34</v>
      </c>
      <c r="D14" s="29">
        <v>1148</v>
      </c>
      <c r="E14" s="31">
        <v>19</v>
      </c>
      <c r="F14" s="31">
        <v>20</v>
      </c>
      <c r="G14" s="31">
        <v>14</v>
      </c>
      <c r="H14" s="29">
        <f t="shared" si="0"/>
        <v>53</v>
      </c>
      <c r="I14" s="31">
        <f t="shared" si="1"/>
        <v>28500</v>
      </c>
      <c r="J14" s="31">
        <f t="shared" si="2"/>
        <v>20000</v>
      </c>
      <c r="K14" s="31">
        <f t="shared" si="3"/>
        <v>7000</v>
      </c>
      <c r="L14" s="29">
        <f t="shared" si="4"/>
        <v>55500</v>
      </c>
      <c r="M14" s="30"/>
    </row>
    <row r="15" spans="1:13" ht="24.75" customHeight="1">
      <c r="A15" s="28">
        <v>10</v>
      </c>
      <c r="B15" s="56"/>
      <c r="C15" s="29" t="s">
        <v>35</v>
      </c>
      <c r="D15" s="29">
        <v>1319</v>
      </c>
      <c r="E15" s="31">
        <v>29</v>
      </c>
      <c r="F15" s="31">
        <v>32</v>
      </c>
      <c r="G15" s="31">
        <v>25</v>
      </c>
      <c r="H15" s="29">
        <f t="shared" si="0"/>
        <v>86</v>
      </c>
      <c r="I15" s="31">
        <f t="shared" si="1"/>
        <v>43500</v>
      </c>
      <c r="J15" s="31">
        <f t="shared" si="2"/>
        <v>32000</v>
      </c>
      <c r="K15" s="31">
        <f t="shared" si="3"/>
        <v>12500</v>
      </c>
      <c r="L15" s="29">
        <f t="shared" si="4"/>
        <v>88000</v>
      </c>
      <c r="M15" s="30"/>
    </row>
    <row r="16" spans="1:13" ht="24.75" customHeight="1">
      <c r="A16" s="28">
        <v>11</v>
      </c>
      <c r="B16" s="56"/>
      <c r="C16" s="29" t="s">
        <v>36</v>
      </c>
      <c r="D16" s="29">
        <v>900</v>
      </c>
      <c r="E16" s="31">
        <v>14</v>
      </c>
      <c r="F16" s="31">
        <v>19</v>
      </c>
      <c r="G16" s="31">
        <v>14</v>
      </c>
      <c r="H16" s="29">
        <f t="shared" si="0"/>
        <v>47</v>
      </c>
      <c r="I16" s="31">
        <f t="shared" si="1"/>
        <v>21000</v>
      </c>
      <c r="J16" s="31">
        <f t="shared" si="2"/>
        <v>19000</v>
      </c>
      <c r="K16" s="31">
        <f t="shared" si="3"/>
        <v>7000</v>
      </c>
      <c r="L16" s="29">
        <f t="shared" si="4"/>
        <v>47000</v>
      </c>
      <c r="M16" s="30"/>
    </row>
    <row r="17" spans="1:13" ht="24.75" customHeight="1">
      <c r="A17" s="28">
        <v>12</v>
      </c>
      <c r="B17" s="56"/>
      <c r="C17" s="29" t="s">
        <v>37</v>
      </c>
      <c r="D17" s="29">
        <v>1400</v>
      </c>
      <c r="E17" s="31">
        <v>26</v>
      </c>
      <c r="F17" s="31">
        <v>30</v>
      </c>
      <c r="G17" s="31">
        <v>22</v>
      </c>
      <c r="H17" s="29">
        <f t="shared" si="0"/>
        <v>78</v>
      </c>
      <c r="I17" s="31">
        <f t="shared" si="1"/>
        <v>39000</v>
      </c>
      <c r="J17" s="31">
        <f t="shared" si="2"/>
        <v>30000</v>
      </c>
      <c r="K17" s="31">
        <f t="shared" si="3"/>
        <v>11000</v>
      </c>
      <c r="L17" s="29">
        <f t="shared" si="4"/>
        <v>80000</v>
      </c>
      <c r="M17" s="30"/>
    </row>
    <row r="18" spans="1:13" ht="24.75" customHeight="1">
      <c r="A18" s="28">
        <v>13</v>
      </c>
      <c r="B18" s="56"/>
      <c r="C18" s="29" t="s">
        <v>38</v>
      </c>
      <c r="D18" s="29">
        <v>501</v>
      </c>
      <c r="E18" s="31">
        <v>4</v>
      </c>
      <c r="F18" s="31">
        <v>0</v>
      </c>
      <c r="G18" s="31">
        <v>0</v>
      </c>
      <c r="H18" s="29">
        <f t="shared" si="0"/>
        <v>4</v>
      </c>
      <c r="I18" s="31">
        <f t="shared" si="1"/>
        <v>6000</v>
      </c>
      <c r="J18" s="31">
        <f t="shared" si="2"/>
        <v>0</v>
      </c>
      <c r="K18" s="31">
        <f t="shared" si="3"/>
        <v>0</v>
      </c>
      <c r="L18" s="29">
        <f t="shared" si="4"/>
        <v>6000</v>
      </c>
      <c r="M18" s="30"/>
    </row>
    <row r="19" spans="1:13" ht="24.75" customHeight="1">
      <c r="A19" s="56" t="s">
        <v>39</v>
      </c>
      <c r="B19" s="56"/>
      <c r="C19" s="56"/>
      <c r="D19" s="29">
        <v>18419</v>
      </c>
      <c r="E19" s="31">
        <v>295</v>
      </c>
      <c r="F19" s="31">
        <v>391</v>
      </c>
      <c r="G19" s="31">
        <f>SUM(G6:G18)</f>
        <v>295</v>
      </c>
      <c r="H19" s="29">
        <f t="shared" si="0"/>
        <v>981</v>
      </c>
      <c r="I19" s="31">
        <v>442500</v>
      </c>
      <c r="J19" s="31">
        <f t="shared" si="2"/>
        <v>391000</v>
      </c>
      <c r="K19" s="31">
        <f t="shared" si="3"/>
        <v>147500</v>
      </c>
      <c r="L19" s="29">
        <f t="shared" si="4"/>
        <v>981000</v>
      </c>
      <c r="M19" s="30"/>
    </row>
    <row r="20" ht="15">
      <c r="G20" s="13"/>
    </row>
    <row r="22" ht="15">
      <c r="G22" s="13"/>
    </row>
  </sheetData>
  <sheetProtection/>
  <mergeCells count="16">
    <mergeCell ref="L4:L5"/>
    <mergeCell ref="M3:M5"/>
    <mergeCell ref="H4:H5"/>
    <mergeCell ref="A19:C19"/>
    <mergeCell ref="B3:B5"/>
    <mergeCell ref="B6:B18"/>
    <mergeCell ref="A1:B1"/>
    <mergeCell ref="A2:M2"/>
    <mergeCell ref="A3:A5"/>
    <mergeCell ref="C3:C5"/>
    <mergeCell ref="D3:D5"/>
    <mergeCell ref="E3:H3"/>
    <mergeCell ref="I3:L3"/>
    <mergeCell ref="E4:E5"/>
    <mergeCell ref="F4:F5"/>
    <mergeCell ref="G4:G5"/>
  </mergeCells>
  <printOptions horizontalCentered="1"/>
  <pageMargins left="0.5511811023622047" right="0.5511811023622047" top="0.7874015748031497" bottom="0.7874015748031497" header="0.5118110236220472" footer="0.3543307086614173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Zeros="0" zoomScaleSheetLayoutView="100" zoomScalePageLayoutView="0" workbookViewId="0" topLeftCell="A1">
      <selection activeCell="C3" sqref="C3:C6"/>
    </sheetView>
  </sheetViews>
  <sheetFormatPr defaultColWidth="9.00390625" defaultRowHeight="14.25"/>
  <cols>
    <col min="1" max="1" width="5.375" style="10" customWidth="1"/>
    <col min="2" max="2" width="14.75390625" style="1" customWidth="1"/>
    <col min="3" max="3" width="22.875" style="1" customWidth="1"/>
    <col min="4" max="4" width="8.875" style="11" customWidth="1"/>
    <col min="5" max="7" width="9.75390625" style="1" customWidth="1"/>
    <col min="8" max="8" width="8.875" style="1" customWidth="1"/>
    <col min="9" max="9" width="13.625" style="1" customWidth="1"/>
    <col min="10" max="15" width="10.00390625" style="2" customWidth="1"/>
    <col min="16" max="16" width="6.50390625" style="2" customWidth="1"/>
    <col min="17" max="18" width="8.625" style="1" customWidth="1"/>
    <col min="19" max="20" width="8.875" style="1" customWidth="1"/>
    <col min="21" max="16384" width="9.00390625" style="1" customWidth="1"/>
  </cols>
  <sheetData>
    <row r="1" spans="1:16" ht="25.5" customHeight="1">
      <c r="A1" s="57" t="s">
        <v>40</v>
      </c>
      <c r="B1" s="5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71.25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6.25" customHeight="1">
      <c r="A3" s="59" t="s">
        <v>17</v>
      </c>
      <c r="B3" s="59" t="s">
        <v>18</v>
      </c>
      <c r="C3" s="59" t="s">
        <v>41</v>
      </c>
      <c r="D3" s="59" t="s">
        <v>42</v>
      </c>
      <c r="E3" s="59"/>
      <c r="F3" s="59"/>
      <c r="G3" s="59"/>
      <c r="H3" s="59"/>
      <c r="I3" s="59" t="s">
        <v>43</v>
      </c>
      <c r="J3" s="59"/>
      <c r="K3" s="59"/>
      <c r="L3" s="59"/>
      <c r="M3" s="59"/>
      <c r="N3" s="59"/>
      <c r="O3" s="59"/>
      <c r="P3" s="60" t="s">
        <v>25</v>
      </c>
    </row>
    <row r="4" spans="1:16" s="9" customFormat="1" ht="26.25" customHeight="1">
      <c r="A4" s="59"/>
      <c r="B4" s="59"/>
      <c r="C4" s="59"/>
      <c r="D4" s="59"/>
      <c r="E4" s="59"/>
      <c r="F4" s="59"/>
      <c r="G4" s="59"/>
      <c r="H4" s="59"/>
      <c r="I4" s="65" t="s">
        <v>71</v>
      </c>
      <c r="J4" s="65"/>
      <c r="K4" s="65"/>
      <c r="L4" s="65"/>
      <c r="M4" s="65"/>
      <c r="N4" s="65"/>
      <c r="O4" s="65"/>
      <c r="P4" s="60"/>
    </row>
    <row r="5" spans="1:16" s="9" customFormat="1" ht="55.5" customHeight="1">
      <c r="A5" s="59"/>
      <c r="B5" s="59"/>
      <c r="C5" s="59"/>
      <c r="D5" s="63" t="s">
        <v>44</v>
      </c>
      <c r="E5" s="63" t="s">
        <v>45</v>
      </c>
      <c r="F5" s="63" t="s">
        <v>46</v>
      </c>
      <c r="G5" s="63" t="s">
        <v>47</v>
      </c>
      <c r="H5" s="63" t="s">
        <v>7</v>
      </c>
      <c r="I5" s="63" t="s">
        <v>48</v>
      </c>
      <c r="J5" s="63" t="s">
        <v>49</v>
      </c>
      <c r="K5" s="63" t="s">
        <v>50</v>
      </c>
      <c r="L5" s="63" t="s">
        <v>51</v>
      </c>
      <c r="M5" s="59" t="s">
        <v>7</v>
      </c>
      <c r="N5" s="61" t="s">
        <v>62</v>
      </c>
      <c r="O5" s="61" t="s">
        <v>63</v>
      </c>
      <c r="P5" s="60"/>
    </row>
    <row r="6" spans="1:16" s="3" customFormat="1" ht="21" customHeight="1">
      <c r="A6" s="59"/>
      <c r="B6" s="59"/>
      <c r="C6" s="59"/>
      <c r="D6" s="63"/>
      <c r="E6" s="63"/>
      <c r="F6" s="63"/>
      <c r="G6" s="63"/>
      <c r="H6" s="63"/>
      <c r="I6" s="63"/>
      <c r="J6" s="63"/>
      <c r="K6" s="63"/>
      <c r="L6" s="63"/>
      <c r="M6" s="59"/>
      <c r="N6" s="62"/>
      <c r="O6" s="62"/>
      <c r="P6" s="60"/>
    </row>
    <row r="7" spans="1:16" s="3" customFormat="1" ht="27.75" customHeight="1">
      <c r="A7" s="33">
        <v>1</v>
      </c>
      <c r="B7" s="34" t="s">
        <v>26</v>
      </c>
      <c r="C7" s="34" t="s">
        <v>52</v>
      </c>
      <c r="D7" s="34">
        <v>29</v>
      </c>
      <c r="E7" s="34">
        <v>4</v>
      </c>
      <c r="F7" s="34">
        <v>6</v>
      </c>
      <c r="G7" s="34">
        <v>1</v>
      </c>
      <c r="H7" s="34">
        <f aca="true" t="shared" si="0" ref="H7:H19">SUM(D7:G7)</f>
        <v>40</v>
      </c>
      <c r="I7" s="34">
        <f aca="true" t="shared" si="1" ref="I7:L10">D7*1000</f>
        <v>29000</v>
      </c>
      <c r="J7" s="34">
        <f t="shared" si="1"/>
        <v>4000</v>
      </c>
      <c r="K7" s="34">
        <f t="shared" si="1"/>
        <v>6000</v>
      </c>
      <c r="L7" s="34">
        <f t="shared" si="1"/>
        <v>1000</v>
      </c>
      <c r="M7" s="34">
        <f aca="true" t="shared" si="2" ref="M7:M19">SUM(I7:L7)</f>
        <v>40000</v>
      </c>
      <c r="N7" s="34">
        <v>40000</v>
      </c>
      <c r="O7" s="34"/>
      <c r="P7" s="34"/>
    </row>
    <row r="8" spans="1:16" ht="27.75" customHeight="1">
      <c r="A8" s="33">
        <v>2</v>
      </c>
      <c r="B8" s="34" t="s">
        <v>27</v>
      </c>
      <c r="C8" s="34" t="s">
        <v>52</v>
      </c>
      <c r="D8" s="35">
        <v>18</v>
      </c>
      <c r="E8" s="35">
        <v>1</v>
      </c>
      <c r="F8" s="35">
        <v>3</v>
      </c>
      <c r="G8" s="34">
        <v>0</v>
      </c>
      <c r="H8" s="34">
        <f t="shared" si="0"/>
        <v>22</v>
      </c>
      <c r="I8" s="34">
        <f t="shared" si="1"/>
        <v>18000</v>
      </c>
      <c r="J8" s="34">
        <f t="shared" si="1"/>
        <v>1000</v>
      </c>
      <c r="K8" s="34">
        <f t="shared" si="1"/>
        <v>3000</v>
      </c>
      <c r="L8" s="34">
        <f t="shared" si="1"/>
        <v>0</v>
      </c>
      <c r="M8" s="34">
        <f t="shared" si="2"/>
        <v>22000</v>
      </c>
      <c r="N8" s="34">
        <v>22000</v>
      </c>
      <c r="O8" s="34"/>
      <c r="P8" s="34"/>
    </row>
    <row r="9" spans="1:16" ht="27.75" customHeight="1">
      <c r="A9" s="33">
        <v>3</v>
      </c>
      <c r="B9" s="34" t="s">
        <v>28</v>
      </c>
      <c r="C9" s="34" t="s">
        <v>52</v>
      </c>
      <c r="D9" s="35">
        <v>26</v>
      </c>
      <c r="E9" s="35">
        <v>2</v>
      </c>
      <c r="F9" s="35">
        <v>3</v>
      </c>
      <c r="G9" s="34">
        <v>2</v>
      </c>
      <c r="H9" s="34">
        <f t="shared" si="0"/>
        <v>33</v>
      </c>
      <c r="I9" s="34">
        <f t="shared" si="1"/>
        <v>26000</v>
      </c>
      <c r="J9" s="34">
        <f t="shared" si="1"/>
        <v>2000</v>
      </c>
      <c r="K9" s="34">
        <f t="shared" si="1"/>
        <v>3000</v>
      </c>
      <c r="L9" s="34">
        <f t="shared" si="1"/>
        <v>2000</v>
      </c>
      <c r="M9" s="34">
        <f t="shared" si="2"/>
        <v>33000</v>
      </c>
      <c r="N9" s="34">
        <v>25100</v>
      </c>
      <c r="O9" s="34">
        <v>7900</v>
      </c>
      <c r="P9" s="34"/>
    </row>
    <row r="10" spans="1:16" ht="27.75" customHeight="1">
      <c r="A10" s="33">
        <v>4</v>
      </c>
      <c r="B10" s="34" t="s">
        <v>29</v>
      </c>
      <c r="C10" s="34" t="s">
        <v>52</v>
      </c>
      <c r="D10" s="35">
        <v>18</v>
      </c>
      <c r="E10" s="36">
        <v>4</v>
      </c>
      <c r="F10" s="35">
        <v>0</v>
      </c>
      <c r="G10" s="34">
        <v>1</v>
      </c>
      <c r="H10" s="34">
        <f t="shared" si="0"/>
        <v>23</v>
      </c>
      <c r="I10" s="34">
        <f t="shared" si="1"/>
        <v>18000</v>
      </c>
      <c r="J10" s="34">
        <f t="shared" si="1"/>
        <v>4000</v>
      </c>
      <c r="K10" s="34">
        <f t="shared" si="1"/>
        <v>0</v>
      </c>
      <c r="L10" s="34">
        <f t="shared" si="1"/>
        <v>1000</v>
      </c>
      <c r="M10" s="34">
        <f t="shared" si="2"/>
        <v>23000</v>
      </c>
      <c r="N10" s="34"/>
      <c r="O10" s="34">
        <v>23000</v>
      </c>
      <c r="P10" s="34"/>
    </row>
    <row r="11" spans="1:16" ht="27.75" customHeight="1">
      <c r="A11" s="33">
        <v>5</v>
      </c>
      <c r="B11" s="34" t="s">
        <v>30</v>
      </c>
      <c r="C11" s="34" t="s">
        <v>53</v>
      </c>
      <c r="D11" s="35">
        <v>23</v>
      </c>
      <c r="E11" s="35">
        <v>0</v>
      </c>
      <c r="F11" s="35">
        <v>4</v>
      </c>
      <c r="G11" s="34">
        <v>1</v>
      </c>
      <c r="H11" s="34">
        <f t="shared" si="0"/>
        <v>28</v>
      </c>
      <c r="I11" s="34">
        <f aca="true" t="shared" si="3" ref="I11:L19">D11*800</f>
        <v>18400</v>
      </c>
      <c r="J11" s="34">
        <f t="shared" si="3"/>
        <v>0</v>
      </c>
      <c r="K11" s="34">
        <f t="shared" si="3"/>
        <v>3200</v>
      </c>
      <c r="L11" s="34">
        <f t="shared" si="3"/>
        <v>800</v>
      </c>
      <c r="M11" s="34">
        <f t="shared" si="2"/>
        <v>22400</v>
      </c>
      <c r="N11" s="34"/>
      <c r="O11" s="34">
        <v>22400</v>
      </c>
      <c r="P11" s="34"/>
    </row>
    <row r="12" spans="1:16" ht="27.75" customHeight="1">
      <c r="A12" s="33">
        <v>6</v>
      </c>
      <c r="B12" s="34" t="s">
        <v>31</v>
      </c>
      <c r="C12" s="34" t="s">
        <v>53</v>
      </c>
      <c r="D12" s="35">
        <v>6</v>
      </c>
      <c r="E12" s="35">
        <v>2</v>
      </c>
      <c r="F12" s="35">
        <v>2</v>
      </c>
      <c r="G12" s="34">
        <v>1</v>
      </c>
      <c r="H12" s="34">
        <f t="shared" si="0"/>
        <v>11</v>
      </c>
      <c r="I12" s="34">
        <f t="shared" si="3"/>
        <v>4800</v>
      </c>
      <c r="J12" s="34">
        <f t="shared" si="3"/>
        <v>1600</v>
      </c>
      <c r="K12" s="34">
        <f t="shared" si="3"/>
        <v>1600</v>
      </c>
      <c r="L12" s="34">
        <f t="shared" si="3"/>
        <v>800</v>
      </c>
      <c r="M12" s="34">
        <f t="shared" si="2"/>
        <v>8800</v>
      </c>
      <c r="N12" s="34"/>
      <c r="O12" s="34">
        <v>8800</v>
      </c>
      <c r="P12" s="34"/>
    </row>
    <row r="13" spans="1:16" ht="27.75" customHeight="1">
      <c r="A13" s="33">
        <v>7</v>
      </c>
      <c r="B13" s="34" t="s">
        <v>32</v>
      </c>
      <c r="C13" s="34" t="s">
        <v>53</v>
      </c>
      <c r="D13" s="35">
        <v>17</v>
      </c>
      <c r="E13" s="35">
        <v>0</v>
      </c>
      <c r="F13" s="35">
        <v>3</v>
      </c>
      <c r="G13" s="34">
        <v>0</v>
      </c>
      <c r="H13" s="34">
        <f t="shared" si="0"/>
        <v>20</v>
      </c>
      <c r="I13" s="34">
        <f t="shared" si="3"/>
        <v>13600</v>
      </c>
      <c r="J13" s="34">
        <f t="shared" si="3"/>
        <v>0</v>
      </c>
      <c r="K13" s="34">
        <f t="shared" si="3"/>
        <v>2400</v>
      </c>
      <c r="L13" s="34">
        <f t="shared" si="3"/>
        <v>0</v>
      </c>
      <c r="M13" s="34">
        <f t="shared" si="2"/>
        <v>16000</v>
      </c>
      <c r="N13" s="34"/>
      <c r="O13" s="34">
        <v>16000</v>
      </c>
      <c r="P13" s="34"/>
    </row>
    <row r="14" spans="1:16" ht="27.75" customHeight="1">
      <c r="A14" s="33">
        <v>8</v>
      </c>
      <c r="B14" s="34" t="s">
        <v>33</v>
      </c>
      <c r="C14" s="34" t="s">
        <v>53</v>
      </c>
      <c r="D14" s="35">
        <v>20</v>
      </c>
      <c r="E14" s="35">
        <v>1</v>
      </c>
      <c r="F14" s="35">
        <v>4</v>
      </c>
      <c r="G14" s="34">
        <v>1</v>
      </c>
      <c r="H14" s="34">
        <f t="shared" si="0"/>
        <v>26</v>
      </c>
      <c r="I14" s="34">
        <f t="shared" si="3"/>
        <v>16000</v>
      </c>
      <c r="J14" s="34">
        <f t="shared" si="3"/>
        <v>800</v>
      </c>
      <c r="K14" s="34">
        <f t="shared" si="3"/>
        <v>3200</v>
      </c>
      <c r="L14" s="34">
        <f t="shared" si="3"/>
        <v>800</v>
      </c>
      <c r="M14" s="34">
        <f t="shared" si="2"/>
        <v>20800</v>
      </c>
      <c r="N14" s="34"/>
      <c r="O14" s="34">
        <v>20800</v>
      </c>
      <c r="P14" s="34"/>
    </row>
    <row r="15" spans="1:16" ht="27.75" customHeight="1">
      <c r="A15" s="33">
        <v>9</v>
      </c>
      <c r="B15" s="34" t="s">
        <v>34</v>
      </c>
      <c r="C15" s="34" t="s">
        <v>53</v>
      </c>
      <c r="D15" s="35">
        <v>11</v>
      </c>
      <c r="E15" s="34">
        <v>3</v>
      </c>
      <c r="F15" s="35">
        <v>4</v>
      </c>
      <c r="G15" s="35">
        <v>1</v>
      </c>
      <c r="H15" s="34">
        <f t="shared" si="0"/>
        <v>19</v>
      </c>
      <c r="I15" s="34">
        <f t="shared" si="3"/>
        <v>8800</v>
      </c>
      <c r="J15" s="34">
        <f t="shared" si="3"/>
        <v>2400</v>
      </c>
      <c r="K15" s="34">
        <f t="shared" si="3"/>
        <v>3200</v>
      </c>
      <c r="L15" s="34">
        <f t="shared" si="3"/>
        <v>800</v>
      </c>
      <c r="M15" s="34">
        <f t="shared" si="2"/>
        <v>15200</v>
      </c>
      <c r="N15" s="34"/>
      <c r="O15" s="34">
        <v>15200</v>
      </c>
      <c r="P15" s="34"/>
    </row>
    <row r="16" spans="1:16" ht="27.75" customHeight="1">
      <c r="A16" s="33">
        <v>10</v>
      </c>
      <c r="B16" s="34" t="s">
        <v>35</v>
      </c>
      <c r="C16" s="34" t="s">
        <v>53</v>
      </c>
      <c r="D16" s="35">
        <v>23</v>
      </c>
      <c r="E16" s="35">
        <v>2</v>
      </c>
      <c r="F16" s="35">
        <v>4</v>
      </c>
      <c r="G16" s="34">
        <v>0</v>
      </c>
      <c r="H16" s="34">
        <f t="shared" si="0"/>
        <v>29</v>
      </c>
      <c r="I16" s="34">
        <f t="shared" si="3"/>
        <v>18400</v>
      </c>
      <c r="J16" s="34">
        <f t="shared" si="3"/>
        <v>1600</v>
      </c>
      <c r="K16" s="34">
        <f t="shared" si="3"/>
        <v>3200</v>
      </c>
      <c r="L16" s="34">
        <f t="shared" si="3"/>
        <v>0</v>
      </c>
      <c r="M16" s="34">
        <f t="shared" si="2"/>
        <v>23200</v>
      </c>
      <c r="N16" s="34"/>
      <c r="O16" s="34">
        <v>23200</v>
      </c>
      <c r="P16" s="34"/>
    </row>
    <row r="17" spans="1:16" ht="27.75" customHeight="1">
      <c r="A17" s="33">
        <v>11</v>
      </c>
      <c r="B17" s="34" t="s">
        <v>36</v>
      </c>
      <c r="C17" s="34" t="s">
        <v>54</v>
      </c>
      <c r="D17" s="36">
        <v>11</v>
      </c>
      <c r="E17" s="35">
        <v>2</v>
      </c>
      <c r="F17" s="35">
        <v>1</v>
      </c>
      <c r="G17" s="34">
        <v>0</v>
      </c>
      <c r="H17" s="34">
        <f t="shared" si="0"/>
        <v>14</v>
      </c>
      <c r="I17" s="34">
        <f t="shared" si="3"/>
        <v>8800</v>
      </c>
      <c r="J17" s="34">
        <f t="shared" si="3"/>
        <v>1600</v>
      </c>
      <c r="K17" s="34">
        <f t="shared" si="3"/>
        <v>800</v>
      </c>
      <c r="L17" s="34">
        <f t="shared" si="3"/>
        <v>0</v>
      </c>
      <c r="M17" s="34">
        <f t="shared" si="2"/>
        <v>11200</v>
      </c>
      <c r="N17" s="34"/>
      <c r="O17" s="34">
        <v>11200</v>
      </c>
      <c r="P17" s="37"/>
    </row>
    <row r="18" spans="1:16" ht="27.75" customHeight="1">
      <c r="A18" s="33">
        <v>12</v>
      </c>
      <c r="B18" s="34" t="s">
        <v>37</v>
      </c>
      <c r="C18" s="34" t="s">
        <v>54</v>
      </c>
      <c r="D18" s="35">
        <v>21</v>
      </c>
      <c r="E18" s="35">
        <v>0</v>
      </c>
      <c r="F18" s="35">
        <v>3</v>
      </c>
      <c r="G18" s="34">
        <v>2</v>
      </c>
      <c r="H18" s="34">
        <f t="shared" si="0"/>
        <v>26</v>
      </c>
      <c r="I18" s="34">
        <f t="shared" si="3"/>
        <v>16800</v>
      </c>
      <c r="J18" s="34">
        <f t="shared" si="3"/>
        <v>0</v>
      </c>
      <c r="K18" s="34">
        <f t="shared" si="3"/>
        <v>2400</v>
      </c>
      <c r="L18" s="34">
        <f t="shared" si="3"/>
        <v>1600</v>
      </c>
      <c r="M18" s="34">
        <f t="shared" si="2"/>
        <v>20800</v>
      </c>
      <c r="N18" s="34"/>
      <c r="O18" s="34">
        <v>20800</v>
      </c>
      <c r="P18" s="34"/>
    </row>
    <row r="19" spans="1:16" ht="27.75" customHeight="1">
      <c r="A19" s="33">
        <v>13</v>
      </c>
      <c r="B19" s="34" t="s">
        <v>55</v>
      </c>
      <c r="C19" s="34" t="s">
        <v>54</v>
      </c>
      <c r="D19" s="35">
        <v>3</v>
      </c>
      <c r="E19" s="35">
        <v>0</v>
      </c>
      <c r="F19" s="35">
        <v>0</v>
      </c>
      <c r="G19" s="34">
        <v>1</v>
      </c>
      <c r="H19" s="34">
        <f t="shared" si="0"/>
        <v>4</v>
      </c>
      <c r="I19" s="34">
        <f t="shared" si="3"/>
        <v>2400</v>
      </c>
      <c r="J19" s="34">
        <f t="shared" si="3"/>
        <v>0</v>
      </c>
      <c r="K19" s="34">
        <f t="shared" si="3"/>
        <v>0</v>
      </c>
      <c r="L19" s="34">
        <f t="shared" si="3"/>
        <v>800</v>
      </c>
      <c r="M19" s="34">
        <f t="shared" si="2"/>
        <v>3200</v>
      </c>
      <c r="N19" s="34"/>
      <c r="O19" s="34">
        <v>3200</v>
      </c>
      <c r="P19" s="34"/>
    </row>
    <row r="20" spans="1:16" ht="27.75" customHeight="1">
      <c r="A20" s="66" t="s">
        <v>39</v>
      </c>
      <c r="B20" s="66"/>
      <c r="C20" s="66"/>
      <c r="D20" s="34">
        <f aca="true" t="shared" si="4" ref="D20:M20">SUM(D7:D19)</f>
        <v>226</v>
      </c>
      <c r="E20" s="34">
        <f t="shared" si="4"/>
        <v>21</v>
      </c>
      <c r="F20" s="34">
        <f t="shared" si="4"/>
        <v>37</v>
      </c>
      <c r="G20" s="34">
        <f t="shared" si="4"/>
        <v>11</v>
      </c>
      <c r="H20" s="34">
        <f t="shared" si="4"/>
        <v>295</v>
      </c>
      <c r="I20" s="34">
        <f t="shared" si="4"/>
        <v>199000</v>
      </c>
      <c r="J20" s="34">
        <f t="shared" si="4"/>
        <v>19000</v>
      </c>
      <c r="K20" s="34">
        <f t="shared" si="4"/>
        <v>32000</v>
      </c>
      <c r="L20" s="34">
        <f t="shared" si="4"/>
        <v>9600</v>
      </c>
      <c r="M20" s="34">
        <f t="shared" si="4"/>
        <v>259600</v>
      </c>
      <c r="N20" s="34">
        <v>87100</v>
      </c>
      <c r="O20" s="34">
        <v>172500</v>
      </c>
      <c r="P20" s="34"/>
    </row>
    <row r="21" spans="1:16" ht="21" customHeight="1">
      <c r="A21" s="64" t="s">
        <v>56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</sheetData>
  <sheetProtection/>
  <mergeCells count="23">
    <mergeCell ref="I4:O4"/>
    <mergeCell ref="I3:O3"/>
    <mergeCell ref="D5:D6"/>
    <mergeCell ref="A20:C20"/>
    <mergeCell ref="A21:P21"/>
    <mergeCell ref="H5:H6"/>
    <mergeCell ref="I5:I6"/>
    <mergeCell ref="J5:J6"/>
    <mergeCell ref="K5:K6"/>
    <mergeCell ref="L5:L6"/>
    <mergeCell ref="M5:M6"/>
    <mergeCell ref="E5:E6"/>
    <mergeCell ref="G5:G6"/>
    <mergeCell ref="A1:B1"/>
    <mergeCell ref="A2:P2"/>
    <mergeCell ref="A3:A6"/>
    <mergeCell ref="B3:B6"/>
    <mergeCell ref="C3:C6"/>
    <mergeCell ref="D3:H4"/>
    <mergeCell ref="P3:P6"/>
    <mergeCell ref="N5:N6"/>
    <mergeCell ref="O5:O6"/>
    <mergeCell ref="F5:F6"/>
  </mergeCells>
  <printOptions horizontalCentered="1"/>
  <pageMargins left="0.5511811023622047" right="0.5511811023622047" top="0.7874015748031497" bottom="0.7874015748031497" header="0.5118110236220472" footer="0.5118110236220472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10.105.113.198</cp:lastModifiedBy>
  <cp:lastPrinted>2018-12-10T08:56:54Z</cp:lastPrinted>
  <dcterms:created xsi:type="dcterms:W3CDTF">1996-12-17T01:32:00Z</dcterms:created>
  <dcterms:modified xsi:type="dcterms:W3CDTF">2018-12-10T08:56:58Z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  <property fmtid="{D5CDD505-2E9C-101B-9397-08002B2CF9AE}" pid="3" name="KSOReadingLayout">
    <vt:bool>true</vt:bool>
  </property>
</Properties>
</file>