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10" windowHeight="7380" activeTab="2"/>
  </bookViews>
  <sheets>
    <sheet name="附件一" sheetId="1" r:id="rId1"/>
    <sheet name="助学金" sheetId="2" r:id="rId2"/>
    <sheet name="免学费" sheetId="3" r:id="rId3"/>
  </sheets>
  <definedNames>
    <definedName name="_xlnm.Print_Titles" localSheetId="0">'附件一'!$4:$5</definedName>
  </definedNames>
  <calcPr fullCalcOnLoad="1"/>
</workbook>
</file>

<file path=xl/sharedStrings.xml><?xml version="1.0" encoding="utf-8"?>
<sst xmlns="http://schemas.openxmlformats.org/spreadsheetml/2006/main" count="112" uniqueCount="72">
  <si>
    <t>单位：万元</t>
  </si>
  <si>
    <t>国家助学金</t>
  </si>
  <si>
    <t>免学费</t>
  </si>
  <si>
    <t>此次下达金额</t>
  </si>
  <si>
    <t>小计</t>
  </si>
  <si>
    <t>中央</t>
  </si>
  <si>
    <t>省级</t>
  </si>
  <si>
    <t>合计</t>
  </si>
  <si>
    <t>君山区</t>
  </si>
  <si>
    <t>云溪区</t>
  </si>
  <si>
    <t>屈原管理区</t>
  </si>
  <si>
    <t xml:space="preserve">        2018年春季市直普通高中学校国家助学金分配表            </t>
  </si>
  <si>
    <t>序号</t>
  </si>
  <si>
    <t>学校名称</t>
  </si>
  <si>
    <t>资助人数（人）</t>
  </si>
  <si>
    <t>资助金额（元）</t>
  </si>
  <si>
    <t>一档</t>
  </si>
  <si>
    <t>二档</t>
  </si>
  <si>
    <t>三档</t>
  </si>
  <si>
    <t>备注</t>
  </si>
  <si>
    <t>市一中</t>
  </si>
  <si>
    <t>新增1人</t>
  </si>
  <si>
    <t>岳阳中学</t>
  </si>
  <si>
    <t>调档3人</t>
  </si>
  <si>
    <t>市十五中</t>
  </si>
  <si>
    <t>市十四中</t>
  </si>
  <si>
    <t>市三中</t>
  </si>
  <si>
    <t>调档8人</t>
  </si>
  <si>
    <t>市四中</t>
  </si>
  <si>
    <t>市五中</t>
  </si>
  <si>
    <t>市七中</t>
  </si>
  <si>
    <t>市外国语学校</t>
  </si>
  <si>
    <t>市十三中</t>
  </si>
  <si>
    <t>调档4人，新增1人</t>
  </si>
  <si>
    <t>云梦学校</t>
  </si>
  <si>
    <t>岳州中学</t>
  </si>
  <si>
    <t>总计</t>
  </si>
  <si>
    <t>2018年春季学期市直普通高中建档立卡等家庭经济困难学生免学杂费补助资金分配表</t>
  </si>
  <si>
    <t>学校性质</t>
  </si>
  <si>
    <t>免学杂费人数（人）</t>
  </si>
  <si>
    <t>免学杂费补助金额（元）</t>
  </si>
  <si>
    <t>建档立卡家庭经济困难学生</t>
  </si>
  <si>
    <t>家庭经济困难残疾学生</t>
  </si>
  <si>
    <t>农村低保家庭学生</t>
  </si>
  <si>
    <t>农村特困救助供养学生</t>
  </si>
  <si>
    <t>建档立卡家庭经济困难学生补助金额</t>
  </si>
  <si>
    <t>家庭经济困难残疾学生补助金额</t>
  </si>
  <si>
    <t>农村低保家庭学生补助金额</t>
  </si>
  <si>
    <t>农村特困救助供养学生补助金额</t>
  </si>
  <si>
    <t>公办省级示范性高中</t>
  </si>
  <si>
    <t>公办非省级示范性高中</t>
  </si>
  <si>
    <t>2017年秋季名单中有13人是初中学生，多下拨13人免学杂费1.04万元，结转到2018年春季学期。</t>
  </si>
  <si>
    <t>民办非省级示范性高中</t>
  </si>
  <si>
    <t>中央资金</t>
  </si>
  <si>
    <t>市级资金</t>
  </si>
  <si>
    <t>附件2</t>
  </si>
  <si>
    <t>附件3</t>
  </si>
  <si>
    <t>岳阳市
学生资
助管理
中心</t>
  </si>
  <si>
    <t>市级</t>
  </si>
  <si>
    <t>岳阳市本级</t>
  </si>
  <si>
    <t>2018年春季普通高中资助补助资金分配表</t>
  </si>
  <si>
    <t>单位（市县）</t>
  </si>
  <si>
    <t>市本级及所辖区
小计</t>
  </si>
  <si>
    <t>拨款单位</t>
  </si>
  <si>
    <t>（1750元/人）</t>
  </si>
  <si>
    <t>（1250元/人）</t>
  </si>
  <si>
    <t>（750元/人）</t>
  </si>
  <si>
    <t>学生
人数</t>
  </si>
  <si>
    <t>省级示范性高中（人/1000元）、非省级示范性高中（人/800元）</t>
  </si>
  <si>
    <t>中央
资金</t>
  </si>
  <si>
    <t>市级
资金</t>
  </si>
  <si>
    <t>附件1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</si>
</sst>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_ "/>
    <numFmt numFmtId="178" formatCode="0.000_ ;[Red]\-0.000\ "/>
    <numFmt numFmtId="179" formatCode="0.000_);[Red]\(0.000\)"/>
  </numFmts>
  <fonts count="29">
    <font>
      <sz val="12"/>
      <name val="宋体"/>
      <family val="0"/>
    </font>
    <font>
      <sz val="16"/>
      <name val="黑体"/>
      <family val="3"/>
    </font>
    <font>
      <sz val="10"/>
      <name val="宋体"/>
      <family val="0"/>
    </font>
    <font>
      <sz val="11"/>
      <color indexed="8"/>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42"/>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63"/>
      <name val="宋体"/>
      <family val="0"/>
    </font>
    <font>
      <sz val="11"/>
      <color indexed="10"/>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sz val="9"/>
      <name val="宋体"/>
      <family val="0"/>
    </font>
    <font>
      <sz val="20"/>
      <name val="方正小标宋简体"/>
      <family val="0"/>
    </font>
    <font>
      <b/>
      <sz val="12"/>
      <name val="宋体"/>
      <family val="0"/>
    </font>
    <font>
      <sz val="11"/>
      <name val="仿宋_GB2312"/>
      <family val="3"/>
    </font>
    <font>
      <b/>
      <sz val="11"/>
      <name val="仿宋_GB2312"/>
      <family val="3"/>
    </font>
    <font>
      <b/>
      <sz val="12"/>
      <name val="仿宋_GB2312"/>
      <family val="3"/>
    </font>
    <font>
      <sz val="12"/>
      <name val="仿宋_GB2312"/>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right style="thin"/>
      <top style="thin"/>
      <bottom style="thin"/>
    </border>
    <border>
      <left style="thin"/>
      <right style="thin"/>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1" fillId="0" borderId="1" applyNumberFormat="0" applyFill="0" applyAlignment="0" applyProtection="0"/>
    <xf numFmtId="0" fontId="19"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0" fontId="6" fillId="12" borderId="0" applyNumberFormat="0" applyBorder="0" applyAlignment="0" applyProtection="0"/>
    <xf numFmtId="0" fontId="0" fillId="0" borderId="0">
      <alignment/>
      <protection/>
    </xf>
    <xf numFmtId="0" fontId="0" fillId="0" borderId="0">
      <alignment/>
      <protection/>
    </xf>
    <xf numFmtId="0" fontId="21" fillId="0" borderId="0" applyNumberFormat="0" applyFill="0" applyBorder="0" applyAlignment="0" applyProtection="0"/>
    <xf numFmtId="0" fontId="20" fillId="6" borderId="0" applyNumberFormat="0" applyBorder="0" applyAlignment="0" applyProtection="0"/>
    <xf numFmtId="0" fontId="1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4" borderId="4" applyNumberFormat="0" applyAlignment="0" applyProtection="0"/>
    <xf numFmtId="0" fontId="7" fillId="13" borderId="5" applyNumberFormat="0" applyAlignment="0" applyProtection="0"/>
    <xf numFmtId="0" fontId="8" fillId="0" borderId="0" applyNumberFormat="0" applyFill="0" applyBorder="0" applyAlignment="0" applyProtection="0"/>
    <xf numFmtId="0" fontId="17" fillId="0" borderId="0" applyNumberFormat="0" applyFill="0" applyBorder="0" applyAlignment="0" applyProtection="0"/>
    <xf numFmtId="0" fontId="1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14" fillId="9" borderId="0" applyNumberFormat="0" applyBorder="0" applyAlignment="0" applyProtection="0"/>
    <xf numFmtId="0" fontId="16" fillId="4" borderId="7" applyNumberFormat="0" applyAlignment="0" applyProtection="0"/>
    <xf numFmtId="0" fontId="15" fillId="7" borderId="4" applyNumberFormat="0" applyAlignment="0" applyProtection="0"/>
    <xf numFmtId="0" fontId="5" fillId="0" borderId="0" applyNumberFormat="0" applyFill="0" applyBorder="0" applyAlignment="0" applyProtection="0"/>
    <xf numFmtId="0" fontId="3" fillId="3" borderId="8" applyNumberFormat="0" applyFont="0" applyAlignment="0" applyProtection="0"/>
  </cellStyleXfs>
  <cellXfs count="76">
    <xf numFmtId="0" fontId="0" fillId="0" borderId="0" xfId="0" applyAlignment="1">
      <alignment vertical="center"/>
    </xf>
    <xf numFmtId="0" fontId="1" fillId="0" borderId="0" xfId="0" applyFont="1" applyFill="1" applyAlignment="1">
      <alignment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41" applyAlignment="1">
      <alignment horizontal="center"/>
      <protection/>
    </xf>
    <xf numFmtId="0" fontId="0" fillId="0" borderId="0" xfId="0" applyFill="1" applyAlignment="1">
      <alignment/>
    </xf>
    <xf numFmtId="0" fontId="0" fillId="0" borderId="0" xfId="0" applyFont="1" applyFill="1" applyAlignment="1">
      <alignment/>
    </xf>
    <xf numFmtId="0" fontId="25" fillId="0" borderId="0" xfId="0" applyFont="1" applyFill="1" applyAlignment="1">
      <alignment horizontal="center" vertical="center" wrapText="1"/>
    </xf>
    <xf numFmtId="0" fontId="25" fillId="0" borderId="9" xfId="0" applyFont="1" applyBorder="1" applyAlignment="1">
      <alignment horizontal="center" vertical="center"/>
    </xf>
    <xf numFmtId="0" fontId="0" fillId="0" borderId="0" xfId="0" applyFont="1" applyAlignment="1">
      <alignment vertical="center"/>
    </xf>
    <xf numFmtId="0" fontId="24" fillId="0" borderId="0" xfId="0" applyFont="1" applyAlignment="1">
      <alignment vertical="center"/>
    </xf>
    <xf numFmtId="0" fontId="27" fillId="0" borderId="9" xfId="41" applyFont="1" applyFill="1" applyBorder="1" applyAlignment="1">
      <alignment horizontal="center" vertical="center" wrapText="1"/>
      <protection/>
    </xf>
    <xf numFmtId="0" fontId="28" fillId="0" borderId="9" xfId="41" applyFont="1" applyFill="1" applyBorder="1" applyAlignment="1">
      <alignment horizontal="center" vertical="center" wrapText="1"/>
      <protection/>
    </xf>
    <xf numFmtId="179" fontId="28" fillId="0" borderId="9" xfId="41" applyNumberFormat="1" applyFont="1" applyFill="1" applyBorder="1" applyAlignment="1">
      <alignment horizontal="center" vertical="center" wrapText="1"/>
      <protection/>
    </xf>
    <xf numFmtId="179" fontId="28" fillId="0" borderId="9" xfId="0" applyNumberFormat="1" applyFont="1" applyBorder="1" applyAlignment="1">
      <alignment vertical="center"/>
    </xf>
    <xf numFmtId="179" fontId="28" fillId="0" borderId="9" xfId="0" applyNumberFormat="1" applyFont="1" applyFill="1" applyBorder="1" applyAlignment="1">
      <alignment horizontal="center" vertical="center"/>
    </xf>
    <xf numFmtId="0" fontId="23" fillId="0" borderId="0" xfId="41" applyFont="1" applyAlignment="1">
      <alignment horizontal="center"/>
      <protection/>
    </xf>
    <xf numFmtId="0" fontId="23" fillId="0" borderId="0" xfId="0" applyFont="1" applyAlignment="1">
      <alignment vertical="center"/>
    </xf>
    <xf numFmtId="0" fontId="25" fillId="0" borderId="9" xfId="41" applyFont="1" applyBorder="1" applyAlignment="1">
      <alignment horizontal="center" vertical="center"/>
      <protection/>
    </xf>
    <xf numFmtId="0" fontId="25" fillId="0" borderId="9" xfId="0" applyFont="1" applyBorder="1" applyAlignment="1">
      <alignment vertical="center"/>
    </xf>
    <xf numFmtId="0" fontId="25" fillId="0" borderId="10"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6" fillId="0" borderId="15" xfId="41" applyFont="1" applyBorder="1" applyAlignment="1">
      <alignment horizontal="center"/>
      <protection/>
    </xf>
    <xf numFmtId="0" fontId="24" fillId="0" borderId="0" xfId="41" applyFont="1" applyAlignment="1">
      <alignment horizontal="center"/>
      <protection/>
    </xf>
    <xf numFmtId="0" fontId="26" fillId="0" borderId="9" xfId="41" applyFont="1" applyBorder="1" applyAlignment="1">
      <alignment horizontal="center" vertical="center"/>
      <protection/>
    </xf>
    <xf numFmtId="0" fontId="25" fillId="0" borderId="9" xfId="0" applyFont="1" applyBorder="1" applyAlignment="1">
      <alignment vertical="center" wrapText="1"/>
    </xf>
    <xf numFmtId="0" fontId="25" fillId="0" borderId="9" xfId="41" applyNumberFormat="1" applyFont="1" applyFill="1" applyBorder="1" applyAlignment="1">
      <alignment horizontal="center" vertical="center"/>
      <protection/>
    </xf>
    <xf numFmtId="0" fontId="25" fillId="0" borderId="9" xfId="0" applyNumberFormat="1" applyFont="1" applyFill="1" applyBorder="1" applyAlignment="1">
      <alignment horizontal="center" vertical="center"/>
    </xf>
    <xf numFmtId="0" fontId="25" fillId="0" borderId="10" xfId="0" applyNumberFormat="1" applyFont="1" applyFill="1" applyBorder="1" applyAlignment="1">
      <alignment horizontal="center" vertical="center"/>
    </xf>
    <xf numFmtId="0" fontId="25" fillId="0" borderId="11" xfId="0" applyNumberFormat="1" applyFont="1" applyFill="1" applyBorder="1" applyAlignment="1">
      <alignment horizontal="center" vertical="center"/>
    </xf>
    <xf numFmtId="0" fontId="25" fillId="0" borderId="9" xfId="0" applyFont="1" applyFill="1" applyBorder="1" applyAlignment="1">
      <alignment horizontal="center" vertical="center"/>
    </xf>
    <xf numFmtId="0" fontId="25" fillId="0" borderId="10" xfId="0" applyNumberFormat="1" applyFont="1" applyFill="1" applyBorder="1" applyAlignment="1">
      <alignment horizontal="center" vertical="center"/>
    </xf>
    <xf numFmtId="0" fontId="25" fillId="0" borderId="9" xfId="0" applyFont="1" applyFill="1" applyBorder="1" applyAlignment="1">
      <alignment horizontal="center" vertical="center"/>
    </xf>
    <xf numFmtId="0" fontId="25" fillId="0" borderId="14" xfId="41" applyFont="1" applyBorder="1" applyAlignment="1">
      <alignment horizontal="center" vertical="center"/>
      <protection/>
    </xf>
    <xf numFmtId="0" fontId="25" fillId="0" borderId="9" xfId="0" applyNumberFormat="1" applyFont="1" applyFill="1" applyBorder="1" applyAlignment="1">
      <alignment horizontal="left" vertical="center" wrapText="1"/>
    </xf>
    <xf numFmtId="0" fontId="27" fillId="0" borderId="9" xfId="41" applyFont="1" applyFill="1" applyBorder="1" applyAlignment="1">
      <alignment horizontal="center" vertical="center" wrapText="1"/>
      <protection/>
    </xf>
    <xf numFmtId="0" fontId="23" fillId="0" borderId="0" xfId="0" applyFont="1" applyFill="1" applyAlignment="1">
      <alignment horizontal="center" vertical="center" wrapText="1"/>
    </xf>
    <xf numFmtId="0" fontId="25" fillId="0" borderId="13" xfId="0" applyFont="1" applyFill="1" applyBorder="1" applyAlignment="1">
      <alignment horizontal="right" vertical="center" wrapText="1"/>
    </xf>
    <xf numFmtId="0" fontId="1" fillId="0" borderId="0" xfId="41" applyFont="1" applyAlignment="1">
      <alignment horizontal="left"/>
      <protection/>
    </xf>
    <xf numFmtId="0" fontId="26" fillId="0" borderId="9" xfId="41" applyFont="1" applyBorder="1" applyAlignment="1">
      <alignment horizontal="center" vertical="center"/>
      <protection/>
    </xf>
    <xf numFmtId="0" fontId="26" fillId="0" borderId="15" xfId="0" applyFont="1" applyBorder="1" applyAlignment="1">
      <alignment horizontal="center" vertical="center"/>
    </xf>
    <xf numFmtId="0" fontId="26" fillId="0" borderId="9" xfId="0" applyFont="1" applyBorder="1" applyAlignment="1">
      <alignment horizontal="center" vertical="center"/>
    </xf>
    <xf numFmtId="0" fontId="26" fillId="0" borderId="10" xfId="41" applyFont="1" applyBorder="1" applyAlignment="1">
      <alignment horizontal="center" vertical="center"/>
      <protection/>
    </xf>
    <xf numFmtId="0" fontId="26" fillId="0" borderId="16" xfId="41" applyFont="1" applyBorder="1" applyAlignment="1">
      <alignment horizontal="center" vertical="center"/>
      <protection/>
    </xf>
    <xf numFmtId="0" fontId="26" fillId="0" borderId="15" xfId="41" applyFont="1" applyBorder="1" applyAlignment="1">
      <alignment horizontal="center" vertical="center"/>
      <protection/>
    </xf>
    <xf numFmtId="0" fontId="23" fillId="0" borderId="13" xfId="41" applyFont="1" applyBorder="1" applyAlignment="1">
      <alignment horizontal="center" vertical="center"/>
      <protection/>
    </xf>
    <xf numFmtId="0" fontId="26" fillId="0" borderId="15" xfId="41" applyFont="1" applyBorder="1" applyAlignment="1">
      <alignment horizontal="center" vertical="center" wrapText="1"/>
      <protection/>
    </xf>
    <xf numFmtId="0" fontId="26" fillId="0" borderId="17" xfId="41" applyFont="1" applyBorder="1" applyAlignment="1">
      <alignment horizontal="center" vertical="center"/>
      <protection/>
    </xf>
    <xf numFmtId="0" fontId="26" fillId="0" borderId="18" xfId="41" applyFont="1" applyBorder="1" applyAlignment="1">
      <alignment horizontal="center" vertical="center"/>
      <protection/>
    </xf>
    <xf numFmtId="0" fontId="26" fillId="0" borderId="14" xfId="41" applyFont="1" applyBorder="1" applyAlignment="1">
      <alignment horizontal="center" vertical="center"/>
      <protection/>
    </xf>
    <xf numFmtId="0" fontId="25" fillId="0" borderId="10" xfId="41" applyFont="1" applyBorder="1" applyAlignment="1">
      <alignment horizontal="center" vertical="center" wrapText="1"/>
      <protection/>
    </xf>
    <xf numFmtId="0" fontId="25" fillId="0" borderId="16" xfId="41" applyFont="1" applyBorder="1" applyAlignment="1">
      <alignment horizontal="center" vertical="center"/>
      <protection/>
    </xf>
    <xf numFmtId="0" fontId="25" fillId="0" borderId="15" xfId="41" applyFont="1" applyBorder="1" applyAlignment="1">
      <alignment horizontal="center" vertical="center"/>
      <protection/>
    </xf>
    <xf numFmtId="0" fontId="25" fillId="0" borderId="17" xfId="41" applyFont="1" applyBorder="1" applyAlignment="1">
      <alignment horizontal="center" vertical="center"/>
      <protection/>
    </xf>
    <xf numFmtId="0" fontId="25" fillId="0" borderId="18" xfId="41" applyFont="1" applyBorder="1" applyAlignment="1">
      <alignment horizontal="center" vertical="center"/>
      <protection/>
    </xf>
    <xf numFmtId="0" fontId="1" fillId="0" borderId="0" xfId="0" applyFont="1" applyFill="1" applyAlignment="1">
      <alignment horizontal="left" vertical="center"/>
    </xf>
    <xf numFmtId="0" fontId="26" fillId="0" borderId="9" xfId="41" applyNumberFormat="1" applyFont="1" applyFill="1" applyBorder="1" applyAlignment="1">
      <alignment horizontal="center" vertical="center"/>
      <protection/>
    </xf>
    <xf numFmtId="0" fontId="26" fillId="0" borderId="15" xfId="41" applyNumberFormat="1" applyFont="1" applyFill="1" applyBorder="1" applyAlignment="1">
      <alignment horizontal="center" vertical="center" wrapText="1"/>
      <protection/>
    </xf>
    <xf numFmtId="0" fontId="26" fillId="0" borderId="10" xfId="41" applyNumberFormat="1" applyFont="1" applyFill="1" applyBorder="1" applyAlignment="1">
      <alignment horizontal="center" vertical="center" wrapText="1"/>
      <protection/>
    </xf>
    <xf numFmtId="0" fontId="25" fillId="0" borderId="17" xfId="41" applyNumberFormat="1" applyFont="1" applyFill="1" applyBorder="1" applyAlignment="1">
      <alignment horizontal="center" vertical="center"/>
      <protection/>
    </xf>
    <xf numFmtId="0" fontId="25" fillId="0" borderId="18" xfId="41" applyNumberFormat="1" applyFont="1" applyFill="1" applyBorder="1" applyAlignment="1">
      <alignment horizontal="center" vertical="center"/>
      <protection/>
    </xf>
    <xf numFmtId="0" fontId="25" fillId="0" borderId="19" xfId="41" applyNumberFormat="1" applyFont="1" applyFill="1" applyBorder="1" applyAlignment="1">
      <alignment horizontal="center" vertical="center"/>
      <protection/>
    </xf>
    <xf numFmtId="0" fontId="26" fillId="0" borderId="9" xfId="41" applyNumberFormat="1" applyFont="1" applyFill="1" applyBorder="1" applyAlignment="1">
      <alignment horizontal="center" vertical="center" wrapText="1"/>
      <protection/>
    </xf>
    <xf numFmtId="0" fontId="26" fillId="0" borderId="20" xfId="41" applyNumberFormat="1" applyFont="1" applyFill="1" applyBorder="1" applyAlignment="1">
      <alignment horizontal="center" vertical="center" wrapText="1"/>
      <protection/>
    </xf>
    <xf numFmtId="0" fontId="2" fillId="0" borderId="0" xfId="0" applyFont="1" applyFill="1" applyAlignment="1">
      <alignment horizontal="center" vertical="center"/>
    </xf>
    <xf numFmtId="0" fontId="23" fillId="0" borderId="13" xfId="41" applyFont="1" applyFill="1" applyBorder="1" applyAlignment="1">
      <alignment horizontal="center" vertical="center"/>
      <protection/>
    </xf>
    <xf numFmtId="0" fontId="26" fillId="0" borderId="15" xfId="41" applyNumberFormat="1" applyFont="1" applyFill="1" applyBorder="1" applyAlignment="1">
      <alignment horizontal="center" vertical="center"/>
      <protection/>
    </xf>
    <xf numFmtId="0" fontId="26" fillId="0" borderId="20" xfId="0" applyNumberFormat="1" applyFont="1" applyFill="1" applyBorder="1" applyAlignment="1">
      <alignment horizontal="center" vertical="center"/>
    </xf>
    <xf numFmtId="0" fontId="26" fillId="0" borderId="15" xfId="0" applyNumberFormat="1" applyFont="1" applyFill="1" applyBorder="1" applyAlignment="1">
      <alignment horizontal="center" vertical="center"/>
    </xf>
    <xf numFmtId="0" fontId="26" fillId="0" borderId="21" xfId="41" applyNumberFormat="1" applyFont="1" applyFill="1" applyBorder="1" applyAlignment="1">
      <alignment horizontal="center" vertical="center" shrinkToFit="1"/>
      <protection/>
    </xf>
    <xf numFmtId="0" fontId="26" fillId="0" borderId="0" xfId="41" applyNumberFormat="1" applyFont="1" applyFill="1" applyBorder="1" applyAlignment="1">
      <alignment horizontal="center" vertical="center" shrinkToFit="1"/>
      <protection/>
    </xf>
    <xf numFmtId="0" fontId="26" fillId="0" borderId="22" xfId="41" applyNumberFormat="1" applyFont="1" applyFill="1" applyBorder="1" applyAlignment="1">
      <alignment horizontal="center" vertical="center" shrinkToFi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2 4"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0"/>
  <sheetViews>
    <sheetView zoomScaleSheetLayoutView="100" workbookViewId="0" topLeftCell="A1">
      <selection activeCell="A2" sqref="A2:M2"/>
    </sheetView>
  </sheetViews>
  <sheetFormatPr defaultColWidth="9.00390625" defaultRowHeight="14.25"/>
  <cols>
    <col min="1" max="1" width="17.00390625" style="0" customWidth="1"/>
    <col min="2" max="3" width="10.375" style="0" customWidth="1"/>
    <col min="10" max="11" width="10.00390625" style="0" customWidth="1"/>
  </cols>
  <sheetData>
    <row r="1" spans="1:12" ht="25.5" customHeight="1">
      <c r="A1" s="1" t="s">
        <v>71</v>
      </c>
      <c r="B1" s="2"/>
      <c r="C1" s="2"/>
      <c r="D1" s="2"/>
      <c r="E1" s="2"/>
      <c r="F1" s="2"/>
      <c r="G1" s="2"/>
      <c r="H1" s="2"/>
      <c r="I1" s="2"/>
      <c r="J1" s="3"/>
      <c r="K1" s="3"/>
      <c r="L1" s="3"/>
    </row>
    <row r="2" spans="1:13" ht="63" customHeight="1">
      <c r="A2" s="40" t="s">
        <v>60</v>
      </c>
      <c r="B2" s="40"/>
      <c r="C2" s="40"/>
      <c r="D2" s="40"/>
      <c r="E2" s="40"/>
      <c r="F2" s="40"/>
      <c r="G2" s="40"/>
      <c r="H2" s="40"/>
      <c r="I2" s="40"/>
      <c r="J2" s="40"/>
      <c r="K2" s="40"/>
      <c r="L2" s="40"/>
      <c r="M2" s="40"/>
    </row>
    <row r="3" spans="1:13" ht="18.75" customHeight="1">
      <c r="A3" s="7"/>
      <c r="B3" s="7"/>
      <c r="C3" s="7"/>
      <c r="D3" s="7"/>
      <c r="E3" s="7"/>
      <c r="F3" s="7"/>
      <c r="G3" s="7"/>
      <c r="H3" s="7"/>
      <c r="I3" s="7"/>
      <c r="J3" s="7"/>
      <c r="K3" s="7"/>
      <c r="L3" s="41" t="s">
        <v>0</v>
      </c>
      <c r="M3" s="41"/>
    </row>
    <row r="4" spans="1:13" s="10" customFormat="1" ht="37.5" customHeight="1">
      <c r="A4" s="39" t="s">
        <v>61</v>
      </c>
      <c r="B4" s="39" t="s">
        <v>1</v>
      </c>
      <c r="C4" s="39"/>
      <c r="D4" s="39"/>
      <c r="E4" s="39"/>
      <c r="F4" s="39" t="s">
        <v>2</v>
      </c>
      <c r="G4" s="39"/>
      <c r="H4" s="39"/>
      <c r="I4" s="11"/>
      <c r="J4" s="39" t="s">
        <v>3</v>
      </c>
      <c r="K4" s="39"/>
      <c r="L4" s="39"/>
      <c r="M4" s="39"/>
    </row>
    <row r="5" spans="1:13" s="10" customFormat="1" ht="37.5" customHeight="1">
      <c r="A5" s="39"/>
      <c r="B5" s="11" t="s">
        <v>4</v>
      </c>
      <c r="C5" s="11" t="s">
        <v>5</v>
      </c>
      <c r="D5" s="11" t="s">
        <v>6</v>
      </c>
      <c r="E5" s="11" t="s">
        <v>58</v>
      </c>
      <c r="F5" s="11" t="s">
        <v>4</v>
      </c>
      <c r="G5" s="11" t="s">
        <v>5</v>
      </c>
      <c r="H5" s="11" t="s">
        <v>6</v>
      </c>
      <c r="I5" s="11" t="s">
        <v>58</v>
      </c>
      <c r="J5" s="11" t="s">
        <v>7</v>
      </c>
      <c r="K5" s="11" t="s">
        <v>5</v>
      </c>
      <c r="L5" s="11" t="s">
        <v>6</v>
      </c>
      <c r="M5" s="11" t="s">
        <v>58</v>
      </c>
    </row>
    <row r="6" spans="1:13" s="9" customFormat="1" ht="37.5" customHeight="1">
      <c r="A6" s="12" t="s">
        <v>62</v>
      </c>
      <c r="B6" s="13">
        <v>344.125</v>
      </c>
      <c r="C6" s="13">
        <v>328</v>
      </c>
      <c r="D6" s="13">
        <v>3</v>
      </c>
      <c r="E6" s="13">
        <v>13.125</v>
      </c>
      <c r="F6" s="13">
        <v>39.14</v>
      </c>
      <c r="G6" s="13">
        <v>31.72</v>
      </c>
      <c r="H6" s="13">
        <v>0.5800000000000001</v>
      </c>
      <c r="I6" s="13">
        <v>6.84</v>
      </c>
      <c r="J6" s="13">
        <v>383.265</v>
      </c>
      <c r="K6" s="13">
        <v>359.72</v>
      </c>
      <c r="L6" s="13">
        <v>3.58</v>
      </c>
      <c r="M6" s="14">
        <v>19.965</v>
      </c>
    </row>
    <row r="7" spans="1:13" ht="37.5" customHeight="1">
      <c r="A7" s="12" t="s">
        <v>59</v>
      </c>
      <c r="B7" s="15">
        <v>271.125</v>
      </c>
      <c r="C7" s="15">
        <v>258</v>
      </c>
      <c r="D7" s="15">
        <v>0</v>
      </c>
      <c r="E7" s="15">
        <v>13.125</v>
      </c>
      <c r="F7" s="15">
        <v>20.74</v>
      </c>
      <c r="G7" s="15">
        <v>13.9</v>
      </c>
      <c r="H7" s="15">
        <v>0</v>
      </c>
      <c r="I7" s="15">
        <v>6.84</v>
      </c>
      <c r="J7" s="15">
        <v>291.865</v>
      </c>
      <c r="K7" s="15">
        <v>271.9</v>
      </c>
      <c r="L7" s="15">
        <v>0</v>
      </c>
      <c r="M7" s="14">
        <v>19.965</v>
      </c>
    </row>
    <row r="8" spans="1:13" ht="37.5" customHeight="1">
      <c r="A8" s="12" t="s">
        <v>8</v>
      </c>
      <c r="B8" s="15">
        <v>28</v>
      </c>
      <c r="C8" s="15">
        <v>26</v>
      </c>
      <c r="D8" s="15">
        <v>2</v>
      </c>
      <c r="E8" s="15"/>
      <c r="F8" s="15">
        <v>5</v>
      </c>
      <c r="G8" s="15">
        <v>4.69</v>
      </c>
      <c r="H8" s="15">
        <v>0.31</v>
      </c>
      <c r="I8" s="15"/>
      <c r="J8" s="15">
        <v>33</v>
      </c>
      <c r="K8" s="15">
        <v>30.69</v>
      </c>
      <c r="L8" s="15">
        <v>2.31</v>
      </c>
      <c r="M8" s="14"/>
    </row>
    <row r="9" spans="1:13" ht="37.5" customHeight="1">
      <c r="A9" s="12" t="s">
        <v>9</v>
      </c>
      <c r="B9" s="15">
        <v>32</v>
      </c>
      <c r="C9" s="15">
        <v>32</v>
      </c>
      <c r="D9" s="15">
        <v>0</v>
      </c>
      <c r="E9" s="15"/>
      <c r="F9" s="15">
        <v>9.06</v>
      </c>
      <c r="G9" s="15">
        <v>9.06</v>
      </c>
      <c r="H9" s="15">
        <v>0</v>
      </c>
      <c r="I9" s="15"/>
      <c r="J9" s="15">
        <v>41.06</v>
      </c>
      <c r="K9" s="15">
        <v>41.06</v>
      </c>
      <c r="L9" s="15">
        <v>0</v>
      </c>
      <c r="M9" s="14"/>
    </row>
    <row r="10" spans="1:13" ht="37.5" customHeight="1">
      <c r="A10" s="12" t="s">
        <v>10</v>
      </c>
      <c r="B10" s="15">
        <v>13</v>
      </c>
      <c r="C10" s="15">
        <v>12</v>
      </c>
      <c r="D10" s="15">
        <v>1</v>
      </c>
      <c r="E10" s="15"/>
      <c r="F10" s="15">
        <v>4.34</v>
      </c>
      <c r="G10" s="15">
        <v>4.07</v>
      </c>
      <c r="H10" s="15">
        <v>0.27</v>
      </c>
      <c r="I10" s="15"/>
      <c r="J10" s="15">
        <v>17.34</v>
      </c>
      <c r="K10" s="15">
        <v>16.07</v>
      </c>
      <c r="L10" s="15">
        <v>1.27</v>
      </c>
      <c r="M10" s="14"/>
    </row>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sheetData>
  <sheetProtection/>
  <mergeCells count="6">
    <mergeCell ref="B4:E4"/>
    <mergeCell ref="J4:M4"/>
    <mergeCell ref="F4:H4"/>
    <mergeCell ref="A2:M2"/>
    <mergeCell ref="L3:M3"/>
    <mergeCell ref="A4:A5"/>
  </mergeCells>
  <printOptions horizontalCentered="1"/>
  <pageMargins left="0.5905511811023623" right="0.5905511811023623" top="0.984251968503937" bottom="0.984251968503937" header="0.5118110236220472" footer="0.5118110236220472"/>
  <pageSetup fitToHeight="0"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IM18"/>
  <sheetViews>
    <sheetView zoomScaleSheetLayoutView="100" workbookViewId="0" topLeftCell="A1">
      <selection activeCell="A6" sqref="A6:IV18"/>
    </sheetView>
  </sheetViews>
  <sheetFormatPr defaultColWidth="8.00390625" defaultRowHeight="14.25"/>
  <cols>
    <col min="1" max="1" width="4.75390625" style="4" customWidth="1"/>
    <col min="2" max="2" width="9.25390625" style="4" customWidth="1"/>
    <col min="3" max="3" width="14.125" style="4" customWidth="1"/>
    <col min="4" max="4" width="7.125" style="4" customWidth="1"/>
    <col min="5" max="8" width="6.375" style="4" customWidth="1"/>
    <col min="9" max="11" width="13.00390625" style="4" customWidth="1"/>
    <col min="12" max="13" width="11.00390625" style="4" customWidth="1"/>
    <col min="14" max="14" width="10.375" style="4" customWidth="1"/>
    <col min="15" max="15" width="9.75390625" style="4" customWidth="1"/>
    <col min="16" max="247" width="10.625" style="4" customWidth="1"/>
  </cols>
  <sheetData>
    <row r="1" spans="1:3" ht="19.5" customHeight="1">
      <c r="A1" s="42" t="s">
        <v>55</v>
      </c>
      <c r="B1" s="42"/>
      <c r="C1" s="42"/>
    </row>
    <row r="2" spans="1:247" s="17" customFormat="1" ht="56.25" customHeight="1">
      <c r="A2" s="49" t="s">
        <v>11</v>
      </c>
      <c r="B2" s="49"/>
      <c r="C2" s="49"/>
      <c r="D2" s="49"/>
      <c r="E2" s="49"/>
      <c r="F2" s="49"/>
      <c r="G2" s="49"/>
      <c r="H2" s="49"/>
      <c r="I2" s="49"/>
      <c r="J2" s="49"/>
      <c r="K2" s="49"/>
      <c r="L2" s="49"/>
      <c r="M2" s="49"/>
      <c r="N2" s="49"/>
      <c r="O2" s="49"/>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row>
    <row r="3" spans="1:247" s="10" customFormat="1" ht="27" customHeight="1">
      <c r="A3" s="48" t="s">
        <v>12</v>
      </c>
      <c r="B3" s="46" t="s">
        <v>63</v>
      </c>
      <c r="C3" s="48" t="s">
        <v>13</v>
      </c>
      <c r="D3" s="50" t="s">
        <v>67</v>
      </c>
      <c r="E3" s="48" t="s">
        <v>14</v>
      </c>
      <c r="F3" s="48"/>
      <c r="G3" s="48"/>
      <c r="H3" s="48"/>
      <c r="I3" s="51" t="s">
        <v>15</v>
      </c>
      <c r="J3" s="52"/>
      <c r="K3" s="52"/>
      <c r="L3" s="52"/>
      <c r="M3" s="52"/>
      <c r="N3" s="53"/>
      <c r="O3" s="26"/>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row>
    <row r="4" spans="1:247" s="10" customFormat="1" ht="27" customHeight="1">
      <c r="A4" s="43"/>
      <c r="B4" s="47"/>
      <c r="C4" s="43"/>
      <c r="D4" s="43"/>
      <c r="E4" s="43" t="s">
        <v>16</v>
      </c>
      <c r="F4" s="43" t="s">
        <v>17</v>
      </c>
      <c r="G4" s="43" t="s">
        <v>18</v>
      </c>
      <c r="H4" s="43" t="s">
        <v>7</v>
      </c>
      <c r="I4" s="28" t="s">
        <v>16</v>
      </c>
      <c r="J4" s="28" t="s">
        <v>17</v>
      </c>
      <c r="K4" s="28" t="s">
        <v>18</v>
      </c>
      <c r="L4" s="43" t="s">
        <v>7</v>
      </c>
      <c r="M4" s="46" t="s">
        <v>53</v>
      </c>
      <c r="N4" s="46" t="s">
        <v>54</v>
      </c>
      <c r="O4" s="44" t="s">
        <v>19</v>
      </c>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row>
    <row r="5" spans="1:247" s="10" customFormat="1" ht="27" customHeight="1">
      <c r="A5" s="43"/>
      <c r="B5" s="48"/>
      <c r="C5" s="43"/>
      <c r="D5" s="43"/>
      <c r="E5" s="43"/>
      <c r="F5" s="43"/>
      <c r="G5" s="43"/>
      <c r="H5" s="46"/>
      <c r="I5" s="28" t="s">
        <v>64</v>
      </c>
      <c r="J5" s="28" t="s">
        <v>65</v>
      </c>
      <c r="K5" s="28" t="s">
        <v>66</v>
      </c>
      <c r="L5" s="43"/>
      <c r="M5" s="48"/>
      <c r="N5" s="48"/>
      <c r="O5" s="45"/>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row>
    <row r="6" spans="1:15" ht="27" customHeight="1">
      <c r="A6" s="18">
        <v>1</v>
      </c>
      <c r="B6" s="54" t="s">
        <v>57</v>
      </c>
      <c r="C6" s="8" t="s">
        <v>20</v>
      </c>
      <c r="D6" s="8">
        <v>3105</v>
      </c>
      <c r="E6" s="20">
        <v>40</v>
      </c>
      <c r="F6" s="21">
        <v>107</v>
      </c>
      <c r="G6" s="22">
        <v>215</v>
      </c>
      <c r="H6" s="8">
        <f aca="true" t="shared" si="0" ref="H6:H17">E6+F6+G6</f>
        <v>362</v>
      </c>
      <c r="I6" s="23">
        <f aca="true" t="shared" si="1" ref="I6:I18">E6*1750</f>
        <v>70000</v>
      </c>
      <c r="J6" s="21">
        <f aca="true" t="shared" si="2" ref="J6:J18">F6*1250</f>
        <v>133750</v>
      </c>
      <c r="K6" s="21">
        <f aca="true" t="shared" si="3" ref="K6:K18">G6*750</f>
        <v>161250</v>
      </c>
      <c r="L6" s="8">
        <f aca="true" t="shared" si="4" ref="L6:L17">SUM(I6:K6)</f>
        <v>365000</v>
      </c>
      <c r="M6" s="8">
        <v>365000</v>
      </c>
      <c r="N6" s="8"/>
      <c r="O6" s="19" t="s">
        <v>21</v>
      </c>
    </row>
    <row r="7" spans="1:15" ht="27" customHeight="1">
      <c r="A7" s="18">
        <v>2</v>
      </c>
      <c r="B7" s="55"/>
      <c r="C7" s="8" t="s">
        <v>22</v>
      </c>
      <c r="D7" s="8">
        <v>1681</v>
      </c>
      <c r="E7" s="20">
        <v>27</v>
      </c>
      <c r="F7" s="20">
        <v>69</v>
      </c>
      <c r="G7" s="22">
        <v>144</v>
      </c>
      <c r="H7" s="8">
        <f t="shared" si="0"/>
        <v>240</v>
      </c>
      <c r="I7" s="23">
        <f t="shared" si="1"/>
        <v>47250</v>
      </c>
      <c r="J7" s="21">
        <f t="shared" si="2"/>
        <v>86250</v>
      </c>
      <c r="K7" s="21">
        <f t="shared" si="3"/>
        <v>108000</v>
      </c>
      <c r="L7" s="8">
        <f t="shared" si="4"/>
        <v>241500</v>
      </c>
      <c r="M7" s="8">
        <v>241500</v>
      </c>
      <c r="N7" s="8"/>
      <c r="O7" s="19" t="s">
        <v>23</v>
      </c>
    </row>
    <row r="8" spans="1:15" ht="27" customHeight="1">
      <c r="A8" s="18">
        <v>3</v>
      </c>
      <c r="B8" s="55"/>
      <c r="C8" s="8" t="s">
        <v>24</v>
      </c>
      <c r="D8" s="8">
        <v>2415</v>
      </c>
      <c r="E8" s="21">
        <v>34</v>
      </c>
      <c r="F8" s="21">
        <v>101</v>
      </c>
      <c r="G8" s="22">
        <v>203</v>
      </c>
      <c r="H8" s="8">
        <f t="shared" si="0"/>
        <v>338</v>
      </c>
      <c r="I8" s="23">
        <f t="shared" si="1"/>
        <v>59500</v>
      </c>
      <c r="J8" s="21">
        <f t="shared" si="2"/>
        <v>126250</v>
      </c>
      <c r="K8" s="21">
        <f t="shared" si="3"/>
        <v>152250</v>
      </c>
      <c r="L8" s="8">
        <f t="shared" si="4"/>
        <v>338000</v>
      </c>
      <c r="M8" s="8">
        <v>338000</v>
      </c>
      <c r="N8" s="8"/>
      <c r="O8" s="19"/>
    </row>
    <row r="9" spans="1:15" ht="27" customHeight="1">
      <c r="A9" s="18">
        <v>4</v>
      </c>
      <c r="B9" s="55"/>
      <c r="C9" s="8" t="s">
        <v>25</v>
      </c>
      <c r="D9" s="8">
        <v>1700</v>
      </c>
      <c r="E9" s="21">
        <v>23</v>
      </c>
      <c r="F9" s="21">
        <v>69</v>
      </c>
      <c r="G9" s="22">
        <v>138</v>
      </c>
      <c r="H9" s="8">
        <f t="shared" si="0"/>
        <v>230</v>
      </c>
      <c r="I9" s="23">
        <f t="shared" si="1"/>
        <v>40250</v>
      </c>
      <c r="J9" s="21">
        <f t="shared" si="2"/>
        <v>86250</v>
      </c>
      <c r="K9" s="21">
        <f t="shared" si="3"/>
        <v>103500</v>
      </c>
      <c r="L9" s="8">
        <f t="shared" si="4"/>
        <v>230000</v>
      </c>
      <c r="M9" s="8">
        <v>230000</v>
      </c>
      <c r="N9" s="8"/>
      <c r="O9" s="19"/>
    </row>
    <row r="10" spans="1:15" ht="27" customHeight="1">
      <c r="A10" s="18">
        <v>5</v>
      </c>
      <c r="B10" s="55"/>
      <c r="C10" s="8" t="s">
        <v>26</v>
      </c>
      <c r="D10" s="8">
        <v>896</v>
      </c>
      <c r="E10" s="20">
        <v>22</v>
      </c>
      <c r="F10" s="20">
        <v>35</v>
      </c>
      <c r="G10" s="22">
        <v>85</v>
      </c>
      <c r="H10" s="8">
        <f t="shared" si="0"/>
        <v>142</v>
      </c>
      <c r="I10" s="23">
        <f t="shared" si="1"/>
        <v>38500</v>
      </c>
      <c r="J10" s="21">
        <f t="shared" si="2"/>
        <v>43750</v>
      </c>
      <c r="K10" s="21">
        <f t="shared" si="3"/>
        <v>63750</v>
      </c>
      <c r="L10" s="8">
        <f t="shared" si="4"/>
        <v>146000</v>
      </c>
      <c r="M10" s="8">
        <v>146000</v>
      </c>
      <c r="N10" s="8"/>
      <c r="O10" s="19" t="s">
        <v>27</v>
      </c>
    </row>
    <row r="11" spans="1:15" ht="27" customHeight="1">
      <c r="A11" s="18">
        <v>6</v>
      </c>
      <c r="B11" s="55"/>
      <c r="C11" s="8" t="s">
        <v>28</v>
      </c>
      <c r="D11" s="8">
        <v>1176</v>
      </c>
      <c r="E11" s="21">
        <v>16</v>
      </c>
      <c r="F11" s="21">
        <v>48</v>
      </c>
      <c r="G11" s="22">
        <v>96</v>
      </c>
      <c r="H11" s="8">
        <f t="shared" si="0"/>
        <v>160</v>
      </c>
      <c r="I11" s="23">
        <f t="shared" si="1"/>
        <v>28000</v>
      </c>
      <c r="J11" s="21">
        <f t="shared" si="2"/>
        <v>60000</v>
      </c>
      <c r="K11" s="21">
        <f t="shared" si="3"/>
        <v>72000</v>
      </c>
      <c r="L11" s="8">
        <f t="shared" si="4"/>
        <v>160000</v>
      </c>
      <c r="M11" s="8">
        <v>160000</v>
      </c>
      <c r="N11" s="8"/>
      <c r="O11" s="19"/>
    </row>
    <row r="12" spans="1:15" ht="27" customHeight="1">
      <c r="A12" s="18">
        <v>7</v>
      </c>
      <c r="B12" s="55"/>
      <c r="C12" s="8" t="s">
        <v>29</v>
      </c>
      <c r="D12" s="8">
        <v>1218</v>
      </c>
      <c r="E12" s="21">
        <v>26</v>
      </c>
      <c r="F12" s="21">
        <v>76</v>
      </c>
      <c r="G12" s="22">
        <v>151</v>
      </c>
      <c r="H12" s="8">
        <f t="shared" si="0"/>
        <v>253</v>
      </c>
      <c r="I12" s="23">
        <f t="shared" si="1"/>
        <v>45500</v>
      </c>
      <c r="J12" s="21">
        <f t="shared" si="2"/>
        <v>95000</v>
      </c>
      <c r="K12" s="21">
        <f t="shared" si="3"/>
        <v>113250</v>
      </c>
      <c r="L12" s="8">
        <f t="shared" si="4"/>
        <v>253750</v>
      </c>
      <c r="M12" s="8">
        <v>253750</v>
      </c>
      <c r="N12" s="8"/>
      <c r="O12" s="19"/>
    </row>
    <row r="13" spans="1:15" ht="27" customHeight="1">
      <c r="A13" s="18">
        <v>8</v>
      </c>
      <c r="B13" s="55"/>
      <c r="C13" s="8" t="s">
        <v>30</v>
      </c>
      <c r="D13" s="8">
        <v>1237</v>
      </c>
      <c r="E13" s="20">
        <v>23</v>
      </c>
      <c r="F13" s="21">
        <v>60</v>
      </c>
      <c r="G13" s="22">
        <v>120</v>
      </c>
      <c r="H13" s="8">
        <f t="shared" si="0"/>
        <v>203</v>
      </c>
      <c r="I13" s="23">
        <f t="shared" si="1"/>
        <v>40250</v>
      </c>
      <c r="J13" s="21">
        <f t="shared" si="2"/>
        <v>75000</v>
      </c>
      <c r="K13" s="21">
        <f t="shared" si="3"/>
        <v>90000</v>
      </c>
      <c r="L13" s="8">
        <f t="shared" si="4"/>
        <v>205250</v>
      </c>
      <c r="M13" s="8">
        <v>74000</v>
      </c>
      <c r="N13" s="8">
        <v>131250</v>
      </c>
      <c r="O13" s="19" t="s">
        <v>21</v>
      </c>
    </row>
    <row r="14" spans="1:15" ht="27" customHeight="1">
      <c r="A14" s="18">
        <v>9</v>
      </c>
      <c r="B14" s="55"/>
      <c r="C14" s="8" t="s">
        <v>31</v>
      </c>
      <c r="D14" s="8">
        <v>1136</v>
      </c>
      <c r="E14" s="21">
        <v>16</v>
      </c>
      <c r="F14" s="21">
        <v>51</v>
      </c>
      <c r="G14" s="22">
        <v>99</v>
      </c>
      <c r="H14" s="8">
        <f t="shared" si="0"/>
        <v>166</v>
      </c>
      <c r="I14" s="23">
        <f t="shared" si="1"/>
        <v>28000</v>
      </c>
      <c r="J14" s="21">
        <f t="shared" si="2"/>
        <v>63750</v>
      </c>
      <c r="K14" s="21">
        <f t="shared" si="3"/>
        <v>74250</v>
      </c>
      <c r="L14" s="8">
        <f t="shared" si="4"/>
        <v>166000</v>
      </c>
      <c r="M14" s="8">
        <v>166000</v>
      </c>
      <c r="N14" s="8"/>
      <c r="O14" s="19"/>
    </row>
    <row r="15" spans="1:15" ht="27" customHeight="1">
      <c r="A15" s="18">
        <v>10</v>
      </c>
      <c r="B15" s="55"/>
      <c r="C15" s="8" t="s">
        <v>32</v>
      </c>
      <c r="D15" s="8">
        <v>1311</v>
      </c>
      <c r="E15" s="20">
        <v>26</v>
      </c>
      <c r="F15" s="20">
        <v>59</v>
      </c>
      <c r="G15" s="22">
        <v>126</v>
      </c>
      <c r="H15" s="8">
        <f t="shared" si="0"/>
        <v>211</v>
      </c>
      <c r="I15" s="23">
        <f t="shared" si="1"/>
        <v>45500</v>
      </c>
      <c r="J15" s="21">
        <f t="shared" si="2"/>
        <v>73750</v>
      </c>
      <c r="K15" s="21">
        <f t="shared" si="3"/>
        <v>94500</v>
      </c>
      <c r="L15" s="8">
        <f t="shared" si="4"/>
        <v>213750</v>
      </c>
      <c r="M15" s="8">
        <v>213750</v>
      </c>
      <c r="N15" s="8"/>
      <c r="O15" s="29" t="s">
        <v>33</v>
      </c>
    </row>
    <row r="16" spans="1:15" ht="27" customHeight="1">
      <c r="A16" s="18">
        <v>11</v>
      </c>
      <c r="B16" s="55"/>
      <c r="C16" s="8" t="s">
        <v>34</v>
      </c>
      <c r="D16" s="8">
        <v>920</v>
      </c>
      <c r="E16" s="21">
        <v>14</v>
      </c>
      <c r="F16" s="21">
        <v>49</v>
      </c>
      <c r="G16" s="22">
        <v>91</v>
      </c>
      <c r="H16" s="8">
        <f t="shared" si="0"/>
        <v>154</v>
      </c>
      <c r="I16" s="23">
        <f t="shared" si="1"/>
        <v>24500</v>
      </c>
      <c r="J16" s="21">
        <f t="shared" si="2"/>
        <v>61250</v>
      </c>
      <c r="K16" s="21">
        <f t="shared" si="3"/>
        <v>68250</v>
      </c>
      <c r="L16" s="8">
        <f t="shared" si="4"/>
        <v>154000</v>
      </c>
      <c r="M16" s="8">
        <v>154000</v>
      </c>
      <c r="N16" s="8"/>
      <c r="O16" s="19"/>
    </row>
    <row r="17" spans="1:15" ht="27" customHeight="1">
      <c r="A17" s="18">
        <v>12</v>
      </c>
      <c r="B17" s="56"/>
      <c r="C17" s="8" t="s">
        <v>35</v>
      </c>
      <c r="D17" s="8">
        <v>1404</v>
      </c>
      <c r="E17" s="21">
        <v>24</v>
      </c>
      <c r="F17" s="21">
        <v>71</v>
      </c>
      <c r="G17" s="22">
        <v>143</v>
      </c>
      <c r="H17" s="8">
        <f t="shared" si="0"/>
        <v>238</v>
      </c>
      <c r="I17" s="23">
        <f t="shared" si="1"/>
        <v>42000</v>
      </c>
      <c r="J17" s="21">
        <f t="shared" si="2"/>
        <v>88750</v>
      </c>
      <c r="K17" s="21">
        <f t="shared" si="3"/>
        <v>107250</v>
      </c>
      <c r="L17" s="8">
        <f t="shared" si="4"/>
        <v>238000</v>
      </c>
      <c r="M17" s="8">
        <v>238000</v>
      </c>
      <c r="N17" s="8"/>
      <c r="O17" s="19"/>
    </row>
    <row r="18" spans="1:15" ht="27" customHeight="1">
      <c r="A18" s="57" t="s">
        <v>36</v>
      </c>
      <c r="B18" s="58"/>
      <c r="C18" s="37"/>
      <c r="D18" s="8">
        <f>SUM(D6:D17)</f>
        <v>18199</v>
      </c>
      <c r="E18" s="8">
        <f>SUM(E6:E17)</f>
        <v>291</v>
      </c>
      <c r="F18" s="8">
        <f>SUM(F6:F17)</f>
        <v>795</v>
      </c>
      <c r="G18" s="8">
        <f>SUM(G6:G17)</f>
        <v>1611</v>
      </c>
      <c r="H18" s="24">
        <f>SUM(H6:H17)</f>
        <v>2697</v>
      </c>
      <c r="I18" s="8">
        <f t="shared" si="1"/>
        <v>509250</v>
      </c>
      <c r="J18" s="8">
        <f t="shared" si="2"/>
        <v>993750</v>
      </c>
      <c r="K18" s="8">
        <f t="shared" si="3"/>
        <v>1208250</v>
      </c>
      <c r="L18" s="25">
        <f>SUM(L6:L17)</f>
        <v>2711250</v>
      </c>
      <c r="M18" s="25">
        <v>2580000</v>
      </c>
      <c r="N18" s="25">
        <v>131250</v>
      </c>
      <c r="O18" s="19"/>
    </row>
  </sheetData>
  <sheetProtection/>
  <mergeCells count="18">
    <mergeCell ref="B6:B17"/>
    <mergeCell ref="A18:C18"/>
    <mergeCell ref="M4:M5"/>
    <mergeCell ref="N4:N5"/>
    <mergeCell ref="E3:H3"/>
    <mergeCell ref="E4:E5"/>
    <mergeCell ref="F4:F5"/>
    <mergeCell ref="I3:N3"/>
    <mergeCell ref="A1:C1"/>
    <mergeCell ref="L4:L5"/>
    <mergeCell ref="O4:O5"/>
    <mergeCell ref="G4:G5"/>
    <mergeCell ref="H4:H5"/>
    <mergeCell ref="B3:B5"/>
    <mergeCell ref="A2:O2"/>
    <mergeCell ref="A3:A5"/>
    <mergeCell ref="C3:C5"/>
    <mergeCell ref="D3:D5"/>
  </mergeCells>
  <printOptions horizontalCentered="1"/>
  <pageMargins left="0.5118110236220472" right="0.5118110236220472" top="0.7874015748031497" bottom="0.7874015748031497" header="0.5118110236220472" footer="0.511811023622047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P20"/>
  <sheetViews>
    <sheetView tabSelected="1" zoomScaleSheetLayoutView="100" workbookViewId="0" topLeftCell="A2">
      <selection activeCell="J6" sqref="J1:J16384"/>
    </sheetView>
  </sheetViews>
  <sheetFormatPr defaultColWidth="9.00390625" defaultRowHeight="14.25"/>
  <cols>
    <col min="1" max="1" width="4.625" style="5" customWidth="1"/>
    <col min="2" max="2" width="13.25390625" style="5" customWidth="1"/>
    <col min="3" max="3" width="22.125" style="5" customWidth="1"/>
    <col min="4" max="7" width="7.25390625" style="5" customWidth="1"/>
    <col min="8" max="8" width="6.25390625" style="5" customWidth="1"/>
    <col min="9" max="9" width="10.375" style="5" customWidth="1"/>
    <col min="10" max="10" width="9.875" style="5" customWidth="1"/>
    <col min="11" max="11" width="7.75390625" style="5" customWidth="1"/>
    <col min="12" max="12" width="9.50390625" style="5" customWidth="1"/>
    <col min="13" max="15" width="7.25390625" style="5" customWidth="1"/>
    <col min="16" max="16" width="17.00390625" style="5" customWidth="1"/>
    <col min="17" max="16384" width="9.00390625" style="5" customWidth="1"/>
  </cols>
  <sheetData>
    <row r="1" spans="1:16" ht="14.25" hidden="1">
      <c r="A1" s="68"/>
      <c r="B1" s="68"/>
      <c r="C1" s="2"/>
      <c r="D1" s="2"/>
      <c r="E1" s="2"/>
      <c r="F1" s="2"/>
      <c r="G1" s="2"/>
      <c r="H1" s="2"/>
      <c r="I1" s="2"/>
      <c r="J1" s="2"/>
      <c r="K1" s="2"/>
      <c r="L1" s="2"/>
      <c r="M1" s="2"/>
      <c r="N1" s="2"/>
      <c r="O1" s="2"/>
      <c r="P1" s="2"/>
    </row>
    <row r="2" spans="1:16" ht="16.5" customHeight="1">
      <c r="A2" s="59" t="s">
        <v>56</v>
      </c>
      <c r="B2" s="59"/>
      <c r="C2" s="2"/>
      <c r="D2" s="2"/>
      <c r="E2" s="2"/>
      <c r="F2" s="2"/>
      <c r="G2" s="2"/>
      <c r="H2" s="2"/>
      <c r="I2" s="2"/>
      <c r="J2" s="2"/>
      <c r="K2" s="2"/>
      <c r="L2" s="2"/>
      <c r="M2" s="2"/>
      <c r="N2" s="2"/>
      <c r="O2" s="2"/>
      <c r="P2" s="2"/>
    </row>
    <row r="3" spans="1:16" ht="49.5" customHeight="1">
      <c r="A3" s="69" t="s">
        <v>37</v>
      </c>
      <c r="B3" s="69"/>
      <c r="C3" s="69"/>
      <c r="D3" s="69"/>
      <c r="E3" s="69"/>
      <c r="F3" s="69"/>
      <c r="G3" s="69"/>
      <c r="H3" s="69"/>
      <c r="I3" s="69"/>
      <c r="J3" s="69"/>
      <c r="K3" s="69"/>
      <c r="L3" s="69"/>
      <c r="M3" s="69"/>
      <c r="N3" s="69"/>
      <c r="O3" s="69"/>
      <c r="P3" s="69"/>
    </row>
    <row r="4" spans="1:16" ht="23.25" customHeight="1">
      <c r="A4" s="70" t="s">
        <v>12</v>
      </c>
      <c r="B4" s="70" t="s">
        <v>13</v>
      </c>
      <c r="C4" s="70" t="s">
        <v>38</v>
      </c>
      <c r="D4" s="60" t="s">
        <v>39</v>
      </c>
      <c r="E4" s="60"/>
      <c r="F4" s="60"/>
      <c r="G4" s="60"/>
      <c r="H4" s="60"/>
      <c r="I4" s="60" t="s">
        <v>40</v>
      </c>
      <c r="J4" s="60"/>
      <c r="K4" s="60"/>
      <c r="L4" s="60"/>
      <c r="M4" s="60"/>
      <c r="N4" s="60"/>
      <c r="O4" s="60"/>
      <c r="P4" s="71" t="s">
        <v>19</v>
      </c>
    </row>
    <row r="5" spans="1:16" ht="23.25" customHeight="1">
      <c r="A5" s="70"/>
      <c r="B5" s="70"/>
      <c r="C5" s="70"/>
      <c r="D5" s="60"/>
      <c r="E5" s="60"/>
      <c r="F5" s="60"/>
      <c r="G5" s="60"/>
      <c r="H5" s="60"/>
      <c r="I5" s="73" t="s">
        <v>68</v>
      </c>
      <c r="J5" s="74"/>
      <c r="K5" s="74"/>
      <c r="L5" s="74"/>
      <c r="M5" s="74"/>
      <c r="N5" s="74"/>
      <c r="O5" s="75"/>
      <c r="P5" s="71"/>
    </row>
    <row r="6" spans="1:16" ht="18.75" customHeight="1">
      <c r="A6" s="60"/>
      <c r="B6" s="60"/>
      <c r="C6" s="60"/>
      <c r="D6" s="61" t="s">
        <v>41</v>
      </c>
      <c r="E6" s="61" t="s">
        <v>42</v>
      </c>
      <c r="F6" s="61" t="s">
        <v>43</v>
      </c>
      <c r="G6" s="67" t="s">
        <v>44</v>
      </c>
      <c r="H6" s="61" t="s">
        <v>7</v>
      </c>
      <c r="I6" s="66" t="s">
        <v>45</v>
      </c>
      <c r="J6" s="66" t="s">
        <v>46</v>
      </c>
      <c r="K6" s="66" t="s">
        <v>47</v>
      </c>
      <c r="L6" s="66" t="s">
        <v>48</v>
      </c>
      <c r="M6" s="60" t="s">
        <v>7</v>
      </c>
      <c r="N6" s="66" t="s">
        <v>69</v>
      </c>
      <c r="O6" s="66" t="s">
        <v>70</v>
      </c>
      <c r="P6" s="71"/>
    </row>
    <row r="7" spans="1:16" ht="46.5" customHeight="1">
      <c r="A7" s="60"/>
      <c r="B7" s="60"/>
      <c r="C7" s="60"/>
      <c r="D7" s="66"/>
      <c r="E7" s="66"/>
      <c r="F7" s="66"/>
      <c r="G7" s="67"/>
      <c r="H7" s="62"/>
      <c r="I7" s="66"/>
      <c r="J7" s="66"/>
      <c r="K7" s="66"/>
      <c r="L7" s="66"/>
      <c r="M7" s="60"/>
      <c r="N7" s="60"/>
      <c r="O7" s="60"/>
      <c r="P7" s="72"/>
    </row>
    <row r="8" spans="1:16" ht="24.75" customHeight="1">
      <c r="A8" s="30">
        <v>1</v>
      </c>
      <c r="B8" s="31" t="s">
        <v>20</v>
      </c>
      <c r="C8" s="31" t="s">
        <v>49</v>
      </c>
      <c r="D8" s="32">
        <v>21</v>
      </c>
      <c r="E8" s="35">
        <v>6</v>
      </c>
      <c r="F8" s="33">
        <v>4</v>
      </c>
      <c r="G8" s="33">
        <v>1</v>
      </c>
      <c r="H8" s="31">
        <f aca="true" t="shared" si="0" ref="H8:H19">SUM(D8:G8)</f>
        <v>32</v>
      </c>
      <c r="I8" s="31">
        <f aca="true" t="shared" si="1" ref="I8:L11">D8*1000</f>
        <v>21000</v>
      </c>
      <c r="J8" s="31">
        <f t="shared" si="1"/>
        <v>6000</v>
      </c>
      <c r="K8" s="31">
        <f t="shared" si="1"/>
        <v>4000</v>
      </c>
      <c r="L8" s="31">
        <f t="shared" si="1"/>
        <v>1000</v>
      </c>
      <c r="M8" s="31">
        <f aca="true" t="shared" si="2" ref="M8:M14">SUM(I8:L8)</f>
        <v>32000</v>
      </c>
      <c r="N8" s="31"/>
      <c r="O8" s="31">
        <v>32000</v>
      </c>
      <c r="P8" s="31"/>
    </row>
    <row r="9" spans="1:16" ht="24.75" customHeight="1">
      <c r="A9" s="30">
        <v>2</v>
      </c>
      <c r="B9" s="31" t="s">
        <v>22</v>
      </c>
      <c r="C9" s="31" t="s">
        <v>49</v>
      </c>
      <c r="D9" s="34">
        <v>24</v>
      </c>
      <c r="E9" s="34">
        <v>1</v>
      </c>
      <c r="F9" s="34">
        <v>2</v>
      </c>
      <c r="G9" s="33">
        <v>0</v>
      </c>
      <c r="H9" s="31">
        <f t="shared" si="0"/>
        <v>27</v>
      </c>
      <c r="I9" s="31">
        <f t="shared" si="1"/>
        <v>24000</v>
      </c>
      <c r="J9" s="31">
        <f t="shared" si="1"/>
        <v>1000</v>
      </c>
      <c r="K9" s="31">
        <f t="shared" si="1"/>
        <v>2000</v>
      </c>
      <c r="L9" s="31">
        <f t="shared" si="1"/>
        <v>0</v>
      </c>
      <c r="M9" s="31">
        <f t="shared" si="2"/>
        <v>27000</v>
      </c>
      <c r="N9" s="31">
        <v>27000</v>
      </c>
      <c r="O9" s="31"/>
      <c r="P9" s="31"/>
    </row>
    <row r="10" spans="1:16" ht="24.75" customHeight="1">
      <c r="A10" s="30">
        <v>3</v>
      </c>
      <c r="B10" s="31" t="s">
        <v>24</v>
      </c>
      <c r="C10" s="31" t="s">
        <v>49</v>
      </c>
      <c r="D10" s="34">
        <v>27</v>
      </c>
      <c r="E10" s="34">
        <v>2</v>
      </c>
      <c r="F10" s="34">
        <v>3</v>
      </c>
      <c r="G10" s="33">
        <v>0</v>
      </c>
      <c r="H10" s="31">
        <f t="shared" si="0"/>
        <v>32</v>
      </c>
      <c r="I10" s="31">
        <f t="shared" si="1"/>
        <v>27000</v>
      </c>
      <c r="J10" s="31">
        <f t="shared" si="1"/>
        <v>2000</v>
      </c>
      <c r="K10" s="31">
        <f t="shared" si="1"/>
        <v>3000</v>
      </c>
      <c r="L10" s="31">
        <f t="shared" si="1"/>
        <v>0</v>
      </c>
      <c r="M10" s="31">
        <f t="shared" si="2"/>
        <v>32000</v>
      </c>
      <c r="N10" s="31">
        <v>30000</v>
      </c>
      <c r="O10" s="31">
        <v>2000</v>
      </c>
      <c r="P10" s="31"/>
    </row>
    <row r="11" spans="1:16" ht="24.75" customHeight="1">
      <c r="A11" s="30">
        <v>4</v>
      </c>
      <c r="B11" s="31" t="s">
        <v>25</v>
      </c>
      <c r="C11" s="31" t="s">
        <v>49</v>
      </c>
      <c r="D11" s="34">
        <v>13</v>
      </c>
      <c r="E11" s="34">
        <v>4</v>
      </c>
      <c r="F11" s="34">
        <v>0</v>
      </c>
      <c r="G11" s="33">
        <v>1</v>
      </c>
      <c r="H11" s="31">
        <f t="shared" si="0"/>
        <v>18</v>
      </c>
      <c r="I11" s="31">
        <f t="shared" si="1"/>
        <v>13000</v>
      </c>
      <c r="J11" s="31">
        <f t="shared" si="1"/>
        <v>4000</v>
      </c>
      <c r="K11" s="31">
        <f t="shared" si="1"/>
        <v>0</v>
      </c>
      <c r="L11" s="31">
        <f t="shared" si="1"/>
        <v>1000</v>
      </c>
      <c r="M11" s="31">
        <f t="shared" si="2"/>
        <v>18000</v>
      </c>
      <c r="N11" s="31">
        <v>18000</v>
      </c>
      <c r="O11" s="31"/>
      <c r="P11" s="31"/>
    </row>
    <row r="12" spans="1:16" ht="24.75" customHeight="1">
      <c r="A12" s="30">
        <v>5</v>
      </c>
      <c r="B12" s="31" t="s">
        <v>26</v>
      </c>
      <c r="C12" s="31" t="s">
        <v>50</v>
      </c>
      <c r="D12" s="36">
        <v>20</v>
      </c>
      <c r="E12" s="34">
        <v>1</v>
      </c>
      <c r="F12" s="34">
        <v>1</v>
      </c>
      <c r="G12" s="33">
        <v>0</v>
      </c>
      <c r="H12" s="31">
        <f t="shared" si="0"/>
        <v>22</v>
      </c>
      <c r="I12" s="31">
        <f aca="true" t="shared" si="3" ref="I12:L14">D12*800</f>
        <v>16000</v>
      </c>
      <c r="J12" s="31">
        <f t="shared" si="3"/>
        <v>800</v>
      </c>
      <c r="K12" s="31">
        <f t="shared" si="3"/>
        <v>800</v>
      </c>
      <c r="L12" s="31">
        <f t="shared" si="3"/>
        <v>0</v>
      </c>
      <c r="M12" s="31">
        <f t="shared" si="2"/>
        <v>17600</v>
      </c>
      <c r="N12" s="31">
        <v>17600</v>
      </c>
      <c r="O12" s="31"/>
      <c r="P12" s="31"/>
    </row>
    <row r="13" spans="1:16" ht="24.75" customHeight="1">
      <c r="A13" s="30">
        <v>6</v>
      </c>
      <c r="B13" s="31" t="s">
        <v>28</v>
      </c>
      <c r="C13" s="31" t="s">
        <v>50</v>
      </c>
      <c r="D13" s="36">
        <v>8</v>
      </c>
      <c r="E13" s="34">
        <v>1</v>
      </c>
      <c r="F13" s="34">
        <v>0</v>
      </c>
      <c r="G13" s="33">
        <v>0</v>
      </c>
      <c r="H13" s="31">
        <f t="shared" si="0"/>
        <v>9</v>
      </c>
      <c r="I13" s="31">
        <f t="shared" si="3"/>
        <v>6400</v>
      </c>
      <c r="J13" s="31">
        <f t="shared" si="3"/>
        <v>800</v>
      </c>
      <c r="K13" s="31">
        <f t="shared" si="3"/>
        <v>0</v>
      </c>
      <c r="L13" s="31">
        <f t="shared" si="3"/>
        <v>0</v>
      </c>
      <c r="M13" s="31">
        <f t="shared" si="2"/>
        <v>7200</v>
      </c>
      <c r="N13" s="31">
        <v>7200</v>
      </c>
      <c r="O13" s="31"/>
      <c r="P13" s="31"/>
    </row>
    <row r="14" spans="1:16" ht="24.75" customHeight="1">
      <c r="A14" s="30">
        <v>7</v>
      </c>
      <c r="B14" s="31" t="s">
        <v>29</v>
      </c>
      <c r="C14" s="31" t="s">
        <v>50</v>
      </c>
      <c r="D14" s="36">
        <v>17</v>
      </c>
      <c r="E14" s="34">
        <v>2</v>
      </c>
      <c r="F14" s="34">
        <v>4</v>
      </c>
      <c r="G14" s="33">
        <v>1</v>
      </c>
      <c r="H14" s="31">
        <f t="shared" si="0"/>
        <v>24</v>
      </c>
      <c r="I14" s="31">
        <f t="shared" si="3"/>
        <v>13600</v>
      </c>
      <c r="J14" s="31">
        <f t="shared" si="3"/>
        <v>1600</v>
      </c>
      <c r="K14" s="31">
        <f t="shared" si="3"/>
        <v>3200</v>
      </c>
      <c r="L14" s="31">
        <f t="shared" si="3"/>
        <v>800</v>
      </c>
      <c r="M14" s="31">
        <f t="shared" si="2"/>
        <v>19200</v>
      </c>
      <c r="N14" s="31"/>
      <c r="O14" s="31">
        <v>19200</v>
      </c>
      <c r="P14" s="31"/>
    </row>
    <row r="15" spans="1:16" s="6" customFormat="1" ht="90" customHeight="1">
      <c r="A15" s="30">
        <v>8</v>
      </c>
      <c r="B15" s="31" t="s">
        <v>30</v>
      </c>
      <c r="C15" s="31" t="s">
        <v>50</v>
      </c>
      <c r="D15" s="34">
        <v>13</v>
      </c>
      <c r="E15" s="34">
        <v>3</v>
      </c>
      <c r="F15" s="36">
        <v>3</v>
      </c>
      <c r="G15" s="33">
        <v>1</v>
      </c>
      <c r="H15" s="31">
        <f t="shared" si="0"/>
        <v>20</v>
      </c>
      <c r="I15" s="31">
        <f aca="true" t="shared" si="4" ref="I15:L17">D15*800</f>
        <v>10400</v>
      </c>
      <c r="J15" s="31">
        <f t="shared" si="4"/>
        <v>2400</v>
      </c>
      <c r="K15" s="31">
        <f t="shared" si="4"/>
        <v>2400</v>
      </c>
      <c r="L15" s="31">
        <f t="shared" si="4"/>
        <v>800</v>
      </c>
      <c r="M15" s="31">
        <v>5600</v>
      </c>
      <c r="N15" s="31">
        <v>5600</v>
      </c>
      <c r="O15" s="31"/>
      <c r="P15" s="38" t="s">
        <v>51</v>
      </c>
    </row>
    <row r="16" spans="1:16" ht="24.75" customHeight="1">
      <c r="A16" s="30">
        <v>9</v>
      </c>
      <c r="B16" s="31" t="s">
        <v>31</v>
      </c>
      <c r="C16" s="31" t="s">
        <v>50</v>
      </c>
      <c r="D16" s="34">
        <v>6</v>
      </c>
      <c r="E16" s="34">
        <v>2</v>
      </c>
      <c r="F16" s="34">
        <v>1</v>
      </c>
      <c r="G16" s="33">
        <v>1</v>
      </c>
      <c r="H16" s="31">
        <f t="shared" si="0"/>
        <v>10</v>
      </c>
      <c r="I16" s="31">
        <f t="shared" si="4"/>
        <v>4800</v>
      </c>
      <c r="J16" s="31">
        <f t="shared" si="4"/>
        <v>1600</v>
      </c>
      <c r="K16" s="31">
        <f t="shared" si="4"/>
        <v>800</v>
      </c>
      <c r="L16" s="31">
        <f t="shared" si="4"/>
        <v>800</v>
      </c>
      <c r="M16" s="31">
        <f>SUM(I16:L16)</f>
        <v>8000</v>
      </c>
      <c r="N16" s="31">
        <v>8000</v>
      </c>
      <c r="O16" s="31"/>
      <c r="P16" s="31"/>
    </row>
    <row r="17" spans="1:16" ht="24.75" customHeight="1">
      <c r="A17" s="30">
        <v>10</v>
      </c>
      <c r="B17" s="31" t="s">
        <v>32</v>
      </c>
      <c r="C17" s="31" t="s">
        <v>50</v>
      </c>
      <c r="D17" s="34">
        <v>23</v>
      </c>
      <c r="E17" s="34">
        <v>0</v>
      </c>
      <c r="F17" s="36">
        <v>3</v>
      </c>
      <c r="G17" s="33">
        <v>0</v>
      </c>
      <c r="H17" s="31">
        <f t="shared" si="0"/>
        <v>26</v>
      </c>
      <c r="I17" s="31">
        <f t="shared" si="4"/>
        <v>18400</v>
      </c>
      <c r="J17" s="31">
        <f t="shared" si="4"/>
        <v>0</v>
      </c>
      <c r="K17" s="31">
        <f t="shared" si="4"/>
        <v>2400</v>
      </c>
      <c r="L17" s="31">
        <f t="shared" si="4"/>
        <v>0</v>
      </c>
      <c r="M17" s="31">
        <f>SUM(I17:L17)</f>
        <v>20800</v>
      </c>
      <c r="N17" s="31">
        <v>20800</v>
      </c>
      <c r="O17" s="31"/>
      <c r="P17" s="31"/>
    </row>
    <row r="18" spans="1:16" ht="24.75" customHeight="1">
      <c r="A18" s="30">
        <v>11</v>
      </c>
      <c r="B18" s="31" t="s">
        <v>34</v>
      </c>
      <c r="C18" s="31" t="s">
        <v>52</v>
      </c>
      <c r="D18" s="36">
        <v>4</v>
      </c>
      <c r="E18" s="34">
        <v>2</v>
      </c>
      <c r="F18" s="34">
        <v>0</v>
      </c>
      <c r="G18" s="33">
        <v>0</v>
      </c>
      <c r="H18" s="31">
        <f t="shared" si="0"/>
        <v>6</v>
      </c>
      <c r="I18" s="31">
        <f aca="true" t="shared" si="5" ref="I18:L19">D18*800</f>
        <v>3200</v>
      </c>
      <c r="J18" s="31">
        <f t="shared" si="5"/>
        <v>1600</v>
      </c>
      <c r="K18" s="31">
        <f t="shared" si="5"/>
        <v>0</v>
      </c>
      <c r="L18" s="31">
        <f t="shared" si="5"/>
        <v>0</v>
      </c>
      <c r="M18" s="31">
        <f>SUM(I18:L18)</f>
        <v>4800</v>
      </c>
      <c r="N18" s="31">
        <v>4800</v>
      </c>
      <c r="O18" s="31"/>
      <c r="P18" s="31"/>
    </row>
    <row r="19" spans="1:16" ht="24.75" customHeight="1">
      <c r="A19" s="30">
        <v>12</v>
      </c>
      <c r="B19" s="31" t="s">
        <v>35</v>
      </c>
      <c r="C19" s="31" t="s">
        <v>52</v>
      </c>
      <c r="D19" s="34">
        <v>18</v>
      </c>
      <c r="E19" s="34">
        <v>0</v>
      </c>
      <c r="F19" s="34">
        <v>0</v>
      </c>
      <c r="G19" s="31">
        <v>1</v>
      </c>
      <c r="H19" s="31">
        <f t="shared" si="0"/>
        <v>19</v>
      </c>
      <c r="I19" s="31">
        <f t="shared" si="5"/>
        <v>14400</v>
      </c>
      <c r="J19" s="31">
        <f t="shared" si="5"/>
        <v>0</v>
      </c>
      <c r="K19" s="31">
        <f t="shared" si="5"/>
        <v>0</v>
      </c>
      <c r="L19" s="31">
        <f t="shared" si="5"/>
        <v>800</v>
      </c>
      <c r="M19" s="31">
        <f>SUM(I19:L19)</f>
        <v>15200</v>
      </c>
      <c r="N19" s="31"/>
      <c r="O19" s="31">
        <v>15200</v>
      </c>
      <c r="P19" s="31"/>
    </row>
    <row r="20" spans="1:16" ht="21" customHeight="1">
      <c r="A20" s="63" t="s">
        <v>36</v>
      </c>
      <c r="B20" s="64"/>
      <c r="C20" s="65"/>
      <c r="D20" s="31">
        <f aca="true" t="shared" si="6" ref="D20:M20">SUM(D8:D19)</f>
        <v>194</v>
      </c>
      <c r="E20" s="31">
        <f t="shared" si="6"/>
        <v>24</v>
      </c>
      <c r="F20" s="31">
        <f t="shared" si="6"/>
        <v>21</v>
      </c>
      <c r="G20" s="31">
        <f t="shared" si="6"/>
        <v>6</v>
      </c>
      <c r="H20" s="31">
        <f t="shared" si="6"/>
        <v>245</v>
      </c>
      <c r="I20" s="31">
        <f t="shared" si="6"/>
        <v>172200</v>
      </c>
      <c r="J20" s="31">
        <f t="shared" si="6"/>
        <v>21800</v>
      </c>
      <c r="K20" s="31">
        <f t="shared" si="6"/>
        <v>18600</v>
      </c>
      <c r="L20" s="31">
        <f t="shared" si="6"/>
        <v>5200</v>
      </c>
      <c r="M20" s="31">
        <f t="shared" si="6"/>
        <v>207400</v>
      </c>
      <c r="N20" s="31">
        <v>139000</v>
      </c>
      <c r="O20" s="31">
        <v>68400</v>
      </c>
      <c r="P20" s="31"/>
    </row>
  </sheetData>
  <sheetProtection/>
  <mergeCells count="23">
    <mergeCell ref="A1:B1"/>
    <mergeCell ref="A3:P3"/>
    <mergeCell ref="A4:A7"/>
    <mergeCell ref="B4:B7"/>
    <mergeCell ref="C4:C7"/>
    <mergeCell ref="D4:H5"/>
    <mergeCell ref="P4:P7"/>
    <mergeCell ref="D6:D7"/>
    <mergeCell ref="I5:O5"/>
    <mergeCell ref="I4:O4"/>
    <mergeCell ref="N6:N7"/>
    <mergeCell ref="O6:O7"/>
    <mergeCell ref="I6:I7"/>
    <mergeCell ref="J6:J7"/>
    <mergeCell ref="K6:K7"/>
    <mergeCell ref="L6:L7"/>
    <mergeCell ref="A2:B2"/>
    <mergeCell ref="M6:M7"/>
    <mergeCell ref="H6:H7"/>
    <mergeCell ref="A20:C20"/>
    <mergeCell ref="E6:E7"/>
    <mergeCell ref="F6:F7"/>
    <mergeCell ref="G6:G7"/>
  </mergeCells>
  <printOptions horizontalCentered="1"/>
  <pageMargins left="0.5118110236220472" right="0.5118110236220472" top="0.7086614173228347" bottom="0.7086614173228347" header="0.5118110236220472" footer="0.5118110236220472"/>
  <pageSetup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文印员2 10.105.113.112</cp:lastModifiedBy>
  <cp:lastPrinted>2018-06-06T02:01:11Z</cp:lastPrinted>
  <dcterms:created xsi:type="dcterms:W3CDTF">2017-12-29T05:11:53Z</dcterms:created>
  <dcterms:modified xsi:type="dcterms:W3CDTF">2018-06-06T02:12:36Z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2052-10.1.0.6554</vt:lpwstr>
  </property>
</Properties>
</file>