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F118" authorId="0">
      <text>
        <r>
          <rPr>
            <b/>
            <sz val="9"/>
            <rFont val="宋体"/>
            <family val="0"/>
          </rPr>
          <t xml:space="preserve">作者:
</t>
        </r>
      </text>
    </comment>
  </commentList>
</comments>
</file>

<file path=xl/sharedStrings.xml><?xml version="1.0" encoding="utf-8"?>
<sst xmlns="http://schemas.openxmlformats.org/spreadsheetml/2006/main" count="468" uniqueCount="327">
  <si>
    <t xml:space="preserve">                                                                                                           单位：亿元</t>
  </si>
  <si>
    <t>澧水宜冲桥水库</t>
  </si>
  <si>
    <t>慈利县</t>
  </si>
  <si>
    <r>
      <t>总库容</t>
    </r>
    <r>
      <rPr>
        <sz val="11"/>
        <rFont val="宋体"/>
        <family val="0"/>
      </rPr>
      <t>3.55</t>
    </r>
    <r>
      <rPr>
        <sz val="11"/>
        <color indexed="8"/>
        <rFont val="宋体"/>
        <family val="0"/>
      </rPr>
      <t>亿立方米，防洪库容</t>
    </r>
    <r>
      <rPr>
        <sz val="11"/>
        <rFont val="宋体"/>
        <family val="0"/>
      </rPr>
      <t>2.4</t>
    </r>
    <r>
      <rPr>
        <sz val="11"/>
        <color indexed="8"/>
        <rFont val="宋体"/>
        <family val="0"/>
      </rPr>
      <t>亿立方米，电站装机容量</t>
    </r>
    <r>
      <rPr>
        <sz val="11"/>
        <rFont val="宋体"/>
        <family val="0"/>
      </rPr>
      <t>80</t>
    </r>
    <r>
      <rPr>
        <sz val="11"/>
        <color indexed="8"/>
        <rFont val="宋体"/>
        <family val="0"/>
      </rPr>
      <t>兆瓦。</t>
    </r>
  </si>
  <si>
    <t>待研究论证</t>
  </si>
  <si>
    <t>五强溪水库扩大防洪库容</t>
  </si>
  <si>
    <t>常德市、怀化市</t>
  </si>
  <si>
    <r>
      <t>防洪高水位由</t>
    </r>
    <r>
      <rPr>
        <sz val="11"/>
        <rFont val="宋体"/>
        <family val="0"/>
      </rPr>
      <t>108</t>
    </r>
    <r>
      <rPr>
        <sz val="11"/>
        <color indexed="8"/>
        <rFont val="宋体"/>
        <family val="0"/>
      </rPr>
      <t>米提高至</t>
    </r>
    <r>
      <rPr>
        <sz val="11"/>
        <rFont val="宋体"/>
        <family val="0"/>
      </rPr>
      <t>110</t>
    </r>
    <r>
      <rPr>
        <sz val="11"/>
        <color indexed="8"/>
        <rFont val="宋体"/>
        <family val="0"/>
      </rPr>
      <t>米，增加防洪库容</t>
    </r>
    <r>
      <rPr>
        <sz val="11"/>
        <rFont val="宋体"/>
        <family val="0"/>
      </rPr>
      <t>5.4</t>
    </r>
    <r>
      <rPr>
        <sz val="11"/>
        <color indexed="8"/>
        <rFont val="宋体"/>
        <family val="0"/>
      </rPr>
      <t>亿立方米。</t>
    </r>
  </si>
  <si>
    <t>澧水凉水口水库</t>
  </si>
  <si>
    <t>桑植县</t>
  </si>
  <si>
    <r>
      <t>总库容</t>
    </r>
    <r>
      <rPr>
        <sz val="11"/>
        <rFont val="宋体"/>
        <family val="0"/>
      </rPr>
      <t>20.8</t>
    </r>
    <r>
      <rPr>
        <sz val="11"/>
        <color indexed="8"/>
        <rFont val="宋体"/>
        <family val="0"/>
      </rPr>
      <t>亿立方米。</t>
    </r>
  </si>
  <si>
    <t>澧水新街水库</t>
  </si>
  <si>
    <r>
      <t>总库容</t>
    </r>
    <r>
      <rPr>
        <sz val="11"/>
        <rFont val="宋体"/>
        <family val="0"/>
      </rPr>
      <t>5.86</t>
    </r>
    <r>
      <rPr>
        <sz val="11"/>
        <color indexed="8"/>
        <rFont val="宋体"/>
        <family val="0"/>
      </rPr>
      <t>亿立方米。</t>
    </r>
  </si>
  <si>
    <t>黄土溪水库扩建工程</t>
  </si>
  <si>
    <t>麻阳县</t>
  </si>
  <si>
    <r>
      <t>总库容</t>
    </r>
    <r>
      <rPr>
        <sz val="11"/>
        <rFont val="宋体"/>
        <family val="0"/>
      </rPr>
      <t>1.55</t>
    </r>
    <r>
      <rPr>
        <sz val="11"/>
        <color indexed="8"/>
        <rFont val="宋体"/>
        <family val="0"/>
      </rPr>
      <t>亿立方米。</t>
    </r>
  </si>
  <si>
    <t>深子湖水库扩建工程</t>
  </si>
  <si>
    <t>溆浦县</t>
  </si>
  <si>
    <r>
      <t>总库容</t>
    </r>
    <r>
      <rPr>
        <sz val="11"/>
        <rFont val="宋体"/>
        <family val="0"/>
      </rPr>
      <t>1.04</t>
    </r>
    <r>
      <rPr>
        <sz val="11"/>
        <color indexed="8"/>
        <rFont val="宋体"/>
        <family val="0"/>
      </rPr>
      <t>亿立方米。</t>
    </r>
  </si>
  <si>
    <t>飞瀑潭水库</t>
  </si>
  <si>
    <t>龙山县</t>
  </si>
  <si>
    <r>
      <t>总库容</t>
    </r>
    <r>
      <rPr>
        <sz val="11"/>
        <rFont val="宋体"/>
        <family val="0"/>
      </rPr>
      <t>1.44</t>
    </r>
    <r>
      <rPr>
        <sz val="11"/>
        <color indexed="8"/>
        <rFont val="宋体"/>
        <family val="0"/>
      </rPr>
      <t>亿立方米。</t>
    </r>
  </si>
  <si>
    <t>桃花江水库扩建工程</t>
  </si>
  <si>
    <t>桃江县</t>
  </si>
  <si>
    <r>
      <t>总库容</t>
    </r>
    <r>
      <rPr>
        <sz val="11"/>
        <rFont val="宋体"/>
        <family val="0"/>
      </rPr>
      <t>1.14</t>
    </r>
    <r>
      <rPr>
        <sz val="11"/>
        <color indexed="8"/>
        <rFont val="宋体"/>
        <family val="0"/>
      </rPr>
      <t>亿立方米。</t>
    </r>
  </si>
  <si>
    <t>新华水库</t>
  </si>
  <si>
    <t>赫山区</t>
  </si>
  <si>
    <r>
      <t>总库容</t>
    </r>
    <r>
      <rPr>
        <sz val="11"/>
        <rFont val="宋体"/>
        <family val="0"/>
      </rPr>
      <t>1.2</t>
    </r>
    <r>
      <rPr>
        <sz val="11"/>
        <color indexed="8"/>
        <rFont val="宋体"/>
        <family val="0"/>
      </rPr>
      <t>亿立方米。</t>
    </r>
  </si>
  <si>
    <t>石磨岭水库</t>
  </si>
  <si>
    <t>桂东县</t>
  </si>
  <si>
    <r>
      <t>总库容</t>
    </r>
    <r>
      <rPr>
        <sz val="11"/>
        <rFont val="宋体"/>
        <family val="0"/>
      </rPr>
      <t>4.89</t>
    </r>
    <r>
      <rPr>
        <sz val="11"/>
        <color indexed="8"/>
        <rFont val="宋体"/>
        <family val="0"/>
      </rPr>
      <t>亿立方米。</t>
    </r>
  </si>
  <si>
    <t>中型水库</t>
  </si>
  <si>
    <t>全省</t>
  </si>
  <si>
    <t>白石洞水库</t>
  </si>
  <si>
    <t>长沙县</t>
  </si>
  <si>
    <t>新建3000万方中型水库，主要包括埋石砼主坝一座、土石副坝一座、引水隧洞约2公里、管理用房及配套交通道路、移民安置工程等。</t>
  </si>
  <si>
    <t>大中型病险水闸除险加固</t>
  </si>
  <si>
    <t>各水闸所在地</t>
  </si>
  <si>
    <r>
      <t>296</t>
    </r>
    <r>
      <rPr>
        <sz val="11"/>
        <color indexed="8"/>
        <rFont val="宋体"/>
        <family val="0"/>
      </rPr>
      <t>座大中型病险水闸除险加固。</t>
    </r>
  </si>
  <si>
    <t>大中型病险水库除险加固</t>
  </si>
  <si>
    <t>各水库所在地</t>
  </si>
  <si>
    <r>
      <t>75</t>
    </r>
    <r>
      <rPr>
        <sz val="11"/>
        <color indexed="8"/>
        <rFont val="宋体"/>
        <family val="0"/>
      </rPr>
      <t>座大中型病险水库除险加固。</t>
    </r>
  </si>
  <si>
    <t>小型病险水库除险加固</t>
  </si>
  <si>
    <r>
      <t>4254</t>
    </r>
    <r>
      <rPr>
        <sz val="11"/>
        <color indexed="8"/>
        <rFont val="宋体"/>
        <family val="0"/>
      </rPr>
      <t>座新小型病险水库除险加固。</t>
    </r>
  </si>
  <si>
    <t>水库向城市供水工程</t>
  </si>
  <si>
    <r>
      <t>建设水库向城市供水工程</t>
    </r>
    <r>
      <rPr>
        <sz val="12"/>
        <rFont val="Times New Roman"/>
        <family val="1"/>
      </rPr>
      <t>16</t>
    </r>
    <r>
      <rPr>
        <sz val="11"/>
        <color theme="1"/>
        <rFont val="Calibri"/>
        <family val="0"/>
      </rPr>
      <t>处。</t>
    </r>
  </si>
  <si>
    <t>抗旱应急水源工程</t>
  </si>
  <si>
    <r>
      <t>全省受旱县</t>
    </r>
    <r>
      <rPr>
        <sz val="11"/>
        <rFont val="宋体"/>
        <family val="0"/>
      </rPr>
      <t>77</t>
    </r>
    <r>
      <rPr>
        <sz val="11"/>
        <color indexed="8"/>
        <rFont val="宋体"/>
        <family val="0"/>
      </rPr>
      <t>县</t>
    </r>
  </si>
  <si>
    <r>
      <t>12</t>
    </r>
    <r>
      <rPr>
        <sz val="11"/>
        <color indexed="8"/>
        <rFont val="宋体"/>
        <family val="0"/>
      </rPr>
      <t>座水库、</t>
    </r>
    <r>
      <rPr>
        <sz val="11"/>
        <rFont val="宋体"/>
        <family val="0"/>
      </rPr>
      <t>104</t>
    </r>
    <r>
      <rPr>
        <sz val="11"/>
        <color indexed="8"/>
        <rFont val="宋体"/>
        <family val="0"/>
      </rPr>
      <t>处引调水工程及其配套输水设施建设。</t>
    </r>
  </si>
  <si>
    <t>山洪灾害防治</t>
  </si>
  <si>
    <t>山洪沟治理</t>
  </si>
  <si>
    <r>
      <t>完成第一批重点山洪沟防洪治理项目，共</t>
    </r>
    <r>
      <rPr>
        <sz val="11"/>
        <rFont val="宋体"/>
        <family val="0"/>
      </rPr>
      <t>528</t>
    </r>
    <r>
      <rPr>
        <sz val="11"/>
        <color indexed="8"/>
        <rFont val="宋体"/>
        <family val="0"/>
      </rPr>
      <t>条，涉及</t>
    </r>
    <r>
      <rPr>
        <sz val="11"/>
        <rFont val="宋体"/>
        <family val="0"/>
      </rPr>
      <t>110</t>
    </r>
    <r>
      <rPr>
        <sz val="11"/>
        <color indexed="8"/>
        <rFont val="宋体"/>
        <family val="0"/>
      </rPr>
      <t>个县市区。</t>
    </r>
  </si>
  <si>
    <t>大型泵站更新改造</t>
  </si>
  <si>
    <r>
      <t>青山、栗江等</t>
    </r>
    <r>
      <rPr>
        <sz val="12"/>
        <rFont val="Times New Roman"/>
        <family val="1"/>
      </rPr>
      <t>27</t>
    </r>
    <r>
      <rPr>
        <sz val="11"/>
        <color theme="1"/>
        <rFont val="Calibri"/>
        <family val="0"/>
      </rPr>
      <t>处泵站</t>
    </r>
  </si>
  <si>
    <t>中小型泵站更新改造</t>
  </si>
  <si>
    <r>
      <t>中型泵站和小（Ⅰ）型泵站更新改造（中型泵站</t>
    </r>
    <r>
      <rPr>
        <sz val="12"/>
        <rFont val="Times New Roman"/>
        <family val="1"/>
      </rPr>
      <t>279</t>
    </r>
    <r>
      <rPr>
        <sz val="11"/>
        <color theme="1"/>
        <rFont val="Calibri"/>
        <family val="0"/>
      </rPr>
      <t>座、</t>
    </r>
    <r>
      <rPr>
        <sz val="12"/>
        <rFont val="Times New Roman"/>
        <family val="1"/>
      </rPr>
      <t>1935</t>
    </r>
    <r>
      <rPr>
        <sz val="11"/>
        <color theme="1"/>
        <rFont val="Calibri"/>
        <family val="0"/>
      </rPr>
      <t>台</t>
    </r>
    <r>
      <rPr>
        <sz val="12"/>
        <rFont val="Times New Roman"/>
        <family val="1"/>
      </rPr>
      <t>34</t>
    </r>
    <r>
      <rPr>
        <sz val="11"/>
        <color theme="1"/>
        <rFont val="Calibri"/>
        <family val="0"/>
      </rPr>
      <t>万千瓦，小（Ⅰ）型泵站</t>
    </r>
    <r>
      <rPr>
        <sz val="12"/>
        <rFont val="Times New Roman"/>
        <family val="1"/>
      </rPr>
      <t>4119</t>
    </r>
    <r>
      <rPr>
        <sz val="11"/>
        <color theme="1"/>
        <rFont val="Calibri"/>
        <family val="0"/>
      </rPr>
      <t>座、</t>
    </r>
    <r>
      <rPr>
        <sz val="12"/>
        <rFont val="Times New Roman"/>
        <family val="1"/>
      </rPr>
      <t>12179</t>
    </r>
    <r>
      <rPr>
        <sz val="11"/>
        <color theme="1"/>
        <rFont val="Calibri"/>
        <family val="0"/>
      </rPr>
      <t>台</t>
    </r>
    <r>
      <rPr>
        <sz val="12"/>
        <rFont val="Times New Roman"/>
        <family val="1"/>
      </rPr>
      <t>34</t>
    </r>
    <r>
      <rPr>
        <sz val="11"/>
        <color theme="1"/>
        <rFont val="Calibri"/>
        <family val="0"/>
      </rPr>
      <t>万千瓦）。</t>
    </r>
  </si>
  <si>
    <t>大型灌区续建配套与节水改造</t>
  </si>
  <si>
    <r>
      <t>20</t>
    </r>
    <r>
      <rPr>
        <sz val="11"/>
        <color indexed="8"/>
        <rFont val="宋体"/>
        <family val="0"/>
      </rPr>
      <t>处列入规划的大型灌区干支渠道及渠系建筑物续建配套与更新改造，设计灌溉面积</t>
    </r>
    <r>
      <rPr>
        <sz val="11"/>
        <rFont val="宋体"/>
        <family val="0"/>
      </rPr>
      <t>855.91</t>
    </r>
    <r>
      <rPr>
        <sz val="11"/>
        <color indexed="8"/>
        <rFont val="宋体"/>
        <family val="0"/>
      </rPr>
      <t>万亩。</t>
    </r>
  </si>
  <si>
    <r>
      <t>武水等</t>
    </r>
    <r>
      <rPr>
        <sz val="11"/>
        <rFont val="宋体"/>
        <family val="0"/>
      </rPr>
      <t>13</t>
    </r>
    <r>
      <rPr>
        <sz val="11"/>
        <color indexed="8"/>
        <rFont val="宋体"/>
        <family val="0"/>
      </rPr>
      <t>处大型灌区续建配套工程</t>
    </r>
  </si>
  <si>
    <t>洞庭湖区</t>
  </si>
  <si>
    <r>
      <t>武水、岩马、西湖</t>
    </r>
    <r>
      <rPr>
        <sz val="11"/>
        <rFont val="宋体"/>
        <family val="0"/>
      </rPr>
      <t>3</t>
    </r>
    <r>
      <rPr>
        <sz val="11"/>
        <color indexed="8"/>
        <rFont val="宋体"/>
        <family val="0"/>
      </rPr>
      <t>处水利普查已确认的大型灌区，以及舞水、梅山、洞庭湖区华君、大通湖、屈原、长春等大型灌区</t>
    </r>
  </si>
  <si>
    <r>
      <t>661</t>
    </r>
    <r>
      <rPr>
        <sz val="11"/>
        <color indexed="8"/>
        <rFont val="宋体"/>
        <family val="0"/>
      </rPr>
      <t>处中型灌区续建配套改造</t>
    </r>
  </si>
  <si>
    <r>
      <t>661</t>
    </r>
    <r>
      <rPr>
        <sz val="11"/>
        <color indexed="8"/>
        <rFont val="宋体"/>
        <family val="0"/>
      </rPr>
      <t>处中型灌区干支渠道及渠系建筑物续建配套与更新改造。设计灌溉面积</t>
    </r>
    <r>
      <rPr>
        <sz val="11"/>
        <rFont val="宋体"/>
        <family val="0"/>
      </rPr>
      <t>2408</t>
    </r>
    <r>
      <rPr>
        <sz val="11"/>
        <color indexed="8"/>
        <rFont val="宋体"/>
        <family val="0"/>
      </rPr>
      <t>万亩。</t>
    </r>
  </si>
  <si>
    <t>新建中型灌区</t>
  </si>
  <si>
    <r>
      <t>新建中型灌区</t>
    </r>
    <r>
      <rPr>
        <sz val="12"/>
        <rFont val="Times New Roman"/>
        <family val="1"/>
      </rPr>
      <t>30</t>
    </r>
    <r>
      <rPr>
        <sz val="11"/>
        <color theme="1"/>
        <rFont val="Calibri"/>
        <family val="0"/>
      </rPr>
      <t>处</t>
    </r>
  </si>
  <si>
    <t>田间高效节水工程</t>
  </si>
  <si>
    <r>
      <t>在</t>
    </r>
    <r>
      <rPr>
        <sz val="12"/>
        <rFont val="Times New Roman"/>
        <family val="1"/>
      </rPr>
      <t>“</t>
    </r>
    <r>
      <rPr>
        <sz val="11"/>
        <color theme="1"/>
        <rFont val="Calibri"/>
        <family val="0"/>
      </rPr>
      <t>十二五</t>
    </r>
    <r>
      <rPr>
        <sz val="12"/>
        <rFont val="Times New Roman"/>
        <family val="1"/>
      </rPr>
      <t>”</t>
    </r>
    <r>
      <rPr>
        <sz val="11"/>
        <color theme="1"/>
        <rFont val="Calibri"/>
        <family val="0"/>
      </rPr>
      <t>规模化节水示范项目基础上，在全省范围内继续对田间灌排设施实施节水改造建设，推广适宜南方地区高效节水技术。</t>
    </r>
  </si>
  <si>
    <t>农村供水工程增效提质项目</t>
  </si>
  <si>
    <t>通过对已建农村供水工程进行配套改造、升级联网和继续推进规模化农村集中供水工程建设，进一步提高农村供水工程水质合格率、自来水入户率、供水保障程度和工程运行管理水平。</t>
  </si>
  <si>
    <t>中小河流治理</t>
  </si>
  <si>
    <r>
      <t>403</t>
    </r>
    <r>
      <rPr>
        <sz val="11"/>
        <color indexed="8"/>
        <rFont val="宋体"/>
        <family val="0"/>
      </rPr>
      <t>条流域面积</t>
    </r>
    <r>
      <rPr>
        <sz val="11"/>
        <rFont val="宋体"/>
        <family val="0"/>
      </rPr>
      <t>50</t>
    </r>
    <r>
      <rPr>
        <sz val="11"/>
        <color indexed="8"/>
        <rFont val="宋体"/>
        <family val="0"/>
      </rPr>
      <t>～</t>
    </r>
    <r>
      <rPr>
        <sz val="11"/>
        <rFont val="宋体"/>
        <family val="0"/>
      </rPr>
      <t>3000</t>
    </r>
    <r>
      <rPr>
        <sz val="11"/>
        <color indexed="8"/>
        <rFont val="宋体"/>
        <family val="0"/>
      </rPr>
      <t>平方公里的中小河流治理项目。</t>
    </r>
  </si>
  <si>
    <t>湖南省洞庭湖区河湖疏浚近期工程</t>
  </si>
  <si>
    <t>益阳市、常德市、岳阳市、长沙市</t>
  </si>
  <si>
    <r>
      <t>疏浚洪道</t>
    </r>
    <r>
      <rPr>
        <sz val="11"/>
        <rFont val="宋体"/>
        <family val="0"/>
      </rPr>
      <t>29</t>
    </r>
    <r>
      <rPr>
        <sz val="11"/>
        <color indexed="8"/>
        <rFont val="宋体"/>
        <family val="0"/>
      </rPr>
      <t>处</t>
    </r>
    <r>
      <rPr>
        <sz val="11"/>
        <rFont val="宋体"/>
        <family val="0"/>
      </rPr>
      <t>130.116</t>
    </r>
    <r>
      <rPr>
        <sz val="11"/>
        <color indexed="8"/>
        <rFont val="宋体"/>
        <family val="0"/>
      </rPr>
      <t>公里、刨毁废堤</t>
    </r>
    <r>
      <rPr>
        <sz val="11"/>
        <rFont val="宋体"/>
        <family val="0"/>
      </rPr>
      <t>5</t>
    </r>
    <r>
      <rPr>
        <sz val="11"/>
        <color indexed="8"/>
        <rFont val="宋体"/>
        <family val="0"/>
      </rPr>
      <t>处</t>
    </r>
    <r>
      <rPr>
        <sz val="11"/>
        <rFont val="宋体"/>
        <family val="0"/>
      </rPr>
      <t>7.768</t>
    </r>
    <r>
      <rPr>
        <sz val="11"/>
        <color indexed="8"/>
        <rFont val="宋体"/>
        <family val="0"/>
      </rPr>
      <t>公里。</t>
    </r>
  </si>
  <si>
    <t>湘资沅澧四水尾闾及洞庭湖疏浚工程</t>
  </si>
  <si>
    <t>长沙市、岳阳市、益阳市、常德市</t>
  </si>
  <si>
    <t>湘水、资水、沅水、澧水、黄土包河、汨罗江、洞庭湖城陵矶出口段等洪道疏浚。</t>
  </si>
  <si>
    <t>农村河道综合整治工程</t>
  </si>
  <si>
    <r>
      <t>完成</t>
    </r>
    <r>
      <rPr>
        <sz val="12"/>
        <rFont val="Times New Roman"/>
        <family val="1"/>
      </rPr>
      <t>60</t>
    </r>
    <r>
      <rPr>
        <sz val="11"/>
        <color theme="1"/>
        <rFont val="Calibri"/>
        <family val="0"/>
      </rPr>
      <t>个县区的农村河道疏浚、保洁等。</t>
    </r>
  </si>
  <si>
    <t>小型农田水利建设</t>
  </si>
  <si>
    <r>
      <t>小型农田水利工程、</t>
    </r>
    <r>
      <rPr>
        <sz val="11"/>
        <rFont val="宋体"/>
        <family val="0"/>
      </rPr>
      <t>1</t>
    </r>
    <r>
      <rPr>
        <sz val="11"/>
        <color indexed="8"/>
        <rFont val="宋体"/>
        <family val="0"/>
      </rPr>
      <t>～</t>
    </r>
    <r>
      <rPr>
        <sz val="11"/>
        <rFont val="宋体"/>
        <family val="0"/>
      </rPr>
      <t>5</t>
    </r>
    <r>
      <rPr>
        <sz val="11"/>
        <color indexed="8"/>
        <rFont val="宋体"/>
        <family val="0"/>
      </rPr>
      <t>万亩灌区配套改造、农村河塘整治。</t>
    </r>
  </si>
  <si>
    <t>五小水利工程</t>
  </si>
  <si>
    <r>
      <t>整修骨干山平塘</t>
    </r>
    <r>
      <rPr>
        <sz val="11"/>
        <rFont val="宋体"/>
        <family val="0"/>
      </rPr>
      <t>30</t>
    </r>
    <r>
      <rPr>
        <sz val="11"/>
        <color indexed="8"/>
        <rFont val="宋体"/>
        <family val="0"/>
      </rPr>
      <t>万口，改造小型灌排泵站</t>
    </r>
    <r>
      <rPr>
        <sz val="11"/>
        <rFont val="宋体"/>
        <family val="0"/>
      </rPr>
      <t>2</t>
    </r>
    <r>
      <rPr>
        <sz val="11"/>
        <color indexed="8"/>
        <rFont val="宋体"/>
        <family val="0"/>
      </rPr>
      <t>万处，整修小型渠道</t>
    </r>
    <r>
      <rPr>
        <sz val="11"/>
        <rFont val="宋体"/>
        <family val="0"/>
      </rPr>
      <t>2</t>
    </r>
    <r>
      <rPr>
        <sz val="11"/>
        <color indexed="8"/>
        <rFont val="宋体"/>
        <family val="0"/>
      </rPr>
      <t>万公里，新增和修复小水池（水窖）</t>
    </r>
    <r>
      <rPr>
        <sz val="11"/>
        <rFont val="宋体"/>
        <family val="0"/>
      </rPr>
      <t>2</t>
    </r>
    <r>
      <rPr>
        <sz val="11"/>
        <color indexed="8"/>
        <rFont val="宋体"/>
        <family val="0"/>
      </rPr>
      <t>万口；新增、恢复和改善灌溉面积</t>
    </r>
    <r>
      <rPr>
        <sz val="11"/>
        <rFont val="宋体"/>
        <family val="0"/>
      </rPr>
      <t>1220</t>
    </r>
    <r>
      <rPr>
        <sz val="11"/>
        <color indexed="8"/>
        <rFont val="宋体"/>
        <family val="0"/>
      </rPr>
      <t>万亩，新增蓄（提）水能力</t>
    </r>
    <r>
      <rPr>
        <sz val="11"/>
        <rFont val="宋体"/>
        <family val="0"/>
      </rPr>
      <t>5.88</t>
    </r>
    <r>
      <rPr>
        <sz val="11"/>
        <color indexed="8"/>
        <rFont val="宋体"/>
        <family val="0"/>
      </rPr>
      <t>亿方，将全省农田灌溉水有效利用系数提高到</t>
    </r>
    <r>
      <rPr>
        <sz val="11"/>
        <rFont val="宋体"/>
        <family val="0"/>
      </rPr>
      <t>0.51</t>
    </r>
    <r>
      <rPr>
        <sz val="11"/>
        <color indexed="8"/>
        <rFont val="宋体"/>
        <family val="0"/>
      </rPr>
      <t>，力争实现全省旱涝保收农田面积</t>
    </r>
    <r>
      <rPr>
        <sz val="11"/>
        <rFont val="宋体"/>
        <family val="0"/>
      </rPr>
      <t>4000</t>
    </r>
    <r>
      <rPr>
        <sz val="11"/>
        <color indexed="8"/>
        <rFont val="宋体"/>
        <family val="0"/>
      </rPr>
      <t>万亩。</t>
    </r>
  </si>
  <si>
    <t>治涝工程</t>
  </si>
  <si>
    <t>长沙市、湘潭市、株洲市、益阳市、常德市、岳阳市</t>
  </si>
  <si>
    <t>排涝泵站新建、撇洪渠及垸内灌排渠系整治、内湖清淤、滞涝区建设。</t>
  </si>
  <si>
    <t>城市防洪工程</t>
  </si>
  <si>
    <t>有防洪任务的县级以上城市</t>
  </si>
  <si>
    <t>长江湖南段河势控制和河道整治工程</t>
  </si>
  <si>
    <t>君山区、华容县、云溪区、临湘市</t>
  </si>
  <si>
    <t>长江干流河势控制工程。</t>
  </si>
  <si>
    <r>
      <t>安化等</t>
    </r>
    <r>
      <rPr>
        <sz val="11"/>
        <rFont val="宋体"/>
        <family val="0"/>
      </rPr>
      <t>9</t>
    </r>
    <r>
      <rPr>
        <sz val="11"/>
        <color indexed="8"/>
        <rFont val="宋体"/>
        <family val="0"/>
      </rPr>
      <t>个蓄洪垸堤防加固工程</t>
    </r>
  </si>
  <si>
    <t>益阳市、常德市、岳阳市</t>
  </si>
  <si>
    <r>
      <t>加固堤防长</t>
    </r>
    <r>
      <rPr>
        <sz val="11"/>
        <rFont val="宋体"/>
        <family val="0"/>
      </rPr>
      <t>320.815</t>
    </r>
    <r>
      <rPr>
        <sz val="11"/>
        <color indexed="8"/>
        <rFont val="宋体"/>
        <family val="0"/>
      </rPr>
      <t>公里，包括一线防洪大堤</t>
    </r>
    <r>
      <rPr>
        <sz val="11"/>
        <rFont val="宋体"/>
        <family val="0"/>
      </rPr>
      <t>286.008</t>
    </r>
    <r>
      <rPr>
        <sz val="11"/>
        <color indexed="8"/>
        <rFont val="宋体"/>
        <family val="0"/>
      </rPr>
      <t>公里，隔堤</t>
    </r>
    <r>
      <rPr>
        <sz val="11"/>
        <rFont val="宋体"/>
        <family val="0"/>
      </rPr>
      <t>34.807</t>
    </r>
    <r>
      <rPr>
        <sz val="11"/>
        <color indexed="8"/>
        <rFont val="宋体"/>
        <family val="0"/>
      </rPr>
      <t>公里。</t>
    </r>
  </si>
  <si>
    <r>
      <t>洞庭湖区</t>
    </r>
    <r>
      <rPr>
        <sz val="11"/>
        <rFont val="宋体"/>
        <family val="0"/>
      </rPr>
      <t>11</t>
    </r>
    <r>
      <rPr>
        <sz val="11"/>
        <color indexed="8"/>
        <rFont val="宋体"/>
        <family val="0"/>
      </rPr>
      <t>个重点垸堤防加固工程</t>
    </r>
  </si>
  <si>
    <t>长沙市、益阳市、常德市、岳阳市</t>
  </si>
  <si>
    <r>
      <t>加固沅澧垸等</t>
    </r>
    <r>
      <rPr>
        <sz val="11"/>
        <rFont val="宋体"/>
        <family val="0"/>
      </rPr>
      <t>11</t>
    </r>
    <r>
      <rPr>
        <sz val="11"/>
        <color indexed="8"/>
        <rFont val="宋体"/>
        <family val="0"/>
      </rPr>
      <t>个重点垸堤防</t>
    </r>
    <r>
      <rPr>
        <sz val="11"/>
        <rFont val="宋体"/>
        <family val="0"/>
      </rPr>
      <t>560.59</t>
    </r>
    <r>
      <rPr>
        <sz val="11"/>
        <color indexed="8"/>
        <rFont val="宋体"/>
        <family val="0"/>
      </rPr>
      <t>公里。</t>
    </r>
  </si>
  <si>
    <t>待研究论证</t>
  </si>
  <si>
    <t>黄盖湖治理工程</t>
  </si>
  <si>
    <t>临湘市</t>
  </si>
  <si>
    <r>
      <t>加固堤防</t>
    </r>
    <r>
      <rPr>
        <sz val="11"/>
        <rFont val="宋体"/>
        <family val="0"/>
      </rPr>
      <t>95.47km</t>
    </r>
    <r>
      <rPr>
        <sz val="11"/>
        <color indexed="8"/>
        <rFont val="宋体"/>
        <family val="0"/>
      </rPr>
      <t>及穿堤建筑物加固改造，更新改造泵站</t>
    </r>
    <r>
      <rPr>
        <sz val="11"/>
        <rFont val="宋体"/>
        <family val="0"/>
      </rPr>
      <t>20</t>
    </r>
    <r>
      <rPr>
        <sz val="11"/>
        <color indexed="8"/>
        <rFont val="宋体"/>
        <family val="0"/>
      </rPr>
      <t>处</t>
    </r>
    <r>
      <rPr>
        <sz val="11"/>
        <rFont val="宋体"/>
        <family val="0"/>
      </rPr>
      <t>4990kw</t>
    </r>
    <r>
      <rPr>
        <sz val="11"/>
        <color indexed="8"/>
        <rFont val="宋体"/>
        <family val="0"/>
      </rPr>
      <t>，新建泵站</t>
    </r>
    <r>
      <rPr>
        <sz val="11"/>
        <rFont val="宋体"/>
        <family val="0"/>
      </rPr>
      <t>28</t>
    </r>
    <r>
      <rPr>
        <sz val="11"/>
        <color indexed="8"/>
        <rFont val="宋体"/>
        <family val="0"/>
      </rPr>
      <t>处</t>
    </r>
    <r>
      <rPr>
        <sz val="11"/>
        <rFont val="宋体"/>
        <family val="0"/>
      </rPr>
      <t>4885kw</t>
    </r>
    <r>
      <rPr>
        <sz val="11"/>
        <color indexed="8"/>
        <rFont val="宋体"/>
        <family val="0"/>
      </rPr>
      <t>，内湖整治</t>
    </r>
    <r>
      <rPr>
        <sz val="11"/>
        <rFont val="宋体"/>
        <family val="0"/>
      </rPr>
      <t>7</t>
    </r>
    <r>
      <rPr>
        <sz val="11"/>
        <color indexed="8"/>
        <rFont val="宋体"/>
        <family val="0"/>
      </rPr>
      <t>处。</t>
    </r>
  </si>
  <si>
    <t>三峡后续项目</t>
  </si>
  <si>
    <t>三峡后续工作长江中下游河势及岸坡影响处理实施项目</t>
  </si>
  <si>
    <t>君山区、华容县</t>
  </si>
  <si>
    <t>三峡后续工作长江中下游河势及岸坡影响处理</t>
  </si>
  <si>
    <t>荆南三河崩岸治理</t>
  </si>
  <si>
    <t>南县、华容县、安乡县、澧县</t>
  </si>
  <si>
    <r>
      <t>崩岸治理</t>
    </r>
    <r>
      <rPr>
        <sz val="11"/>
        <rFont val="宋体"/>
        <family val="0"/>
      </rPr>
      <t>47</t>
    </r>
    <r>
      <rPr>
        <sz val="11"/>
        <color indexed="8"/>
        <rFont val="宋体"/>
        <family val="0"/>
      </rPr>
      <t>公里。</t>
    </r>
  </si>
  <si>
    <t>三峡后续灌溉供水工程</t>
  </si>
  <si>
    <r>
      <t>涵闸改造</t>
    </r>
    <r>
      <rPr>
        <sz val="11"/>
        <rFont val="宋体"/>
        <family val="0"/>
      </rPr>
      <t>33</t>
    </r>
    <r>
      <rPr>
        <sz val="11"/>
        <color indexed="8"/>
        <rFont val="宋体"/>
        <family val="0"/>
      </rPr>
      <t>处，新建</t>
    </r>
    <r>
      <rPr>
        <sz val="11"/>
        <rFont val="宋体"/>
        <family val="0"/>
      </rPr>
      <t>10</t>
    </r>
    <r>
      <rPr>
        <sz val="11"/>
        <color indexed="8"/>
        <rFont val="宋体"/>
        <family val="0"/>
      </rPr>
      <t>处，供水工程</t>
    </r>
    <r>
      <rPr>
        <sz val="11"/>
        <rFont val="宋体"/>
        <family val="0"/>
      </rPr>
      <t>25</t>
    </r>
    <r>
      <rPr>
        <sz val="11"/>
        <color indexed="8"/>
        <rFont val="宋体"/>
        <family val="0"/>
      </rPr>
      <t>座，内湖水源补偿工程</t>
    </r>
    <r>
      <rPr>
        <sz val="11"/>
        <rFont val="宋体"/>
        <family val="0"/>
      </rPr>
      <t>3</t>
    </r>
    <r>
      <rPr>
        <sz val="11"/>
        <color indexed="8"/>
        <rFont val="宋体"/>
        <family val="0"/>
      </rPr>
      <t>处。</t>
    </r>
  </si>
  <si>
    <t>洞庭湖区重要一般垸堤防加固工程</t>
  </si>
  <si>
    <r>
      <t>加固堤防</t>
    </r>
    <r>
      <rPr>
        <sz val="11"/>
        <rFont val="宋体"/>
        <family val="0"/>
      </rPr>
      <t>295.67</t>
    </r>
    <r>
      <rPr>
        <sz val="11"/>
        <color indexed="8"/>
        <rFont val="宋体"/>
        <family val="0"/>
      </rPr>
      <t>公里。</t>
    </r>
  </si>
  <si>
    <t>洞庭湖城陵矶综合枢纽项目</t>
  </si>
  <si>
    <t>岳阳市、益阳市</t>
  </si>
  <si>
    <t>湘江长沙综合枢纽工程</t>
  </si>
  <si>
    <t>长沙市</t>
  </si>
  <si>
    <t>渠化2000吨级航道135公里，2000吨级双线船闸，电站装机容量5.7万KW，设计年发电量2.5亿KWh，总库容6.75亿立方米</t>
  </si>
  <si>
    <t>湘江土谷塘航电枢纽工程</t>
  </si>
  <si>
    <t>衡阳市衡南县</t>
  </si>
  <si>
    <t>渠化1000吨级航道50公里，新建1000吨级船闸一座，鱼道1座，装机容量9万KW，1000吨级码头泊位2个，湘江航电枢纽联合调度中心及部分航道整治及航标改造</t>
  </si>
  <si>
    <t>华容县、君山区、沅江市、南县</t>
  </si>
  <si>
    <r>
      <t>新建安全区</t>
    </r>
    <r>
      <rPr>
        <sz val="11"/>
        <rFont val="宋体"/>
        <family val="0"/>
      </rPr>
      <t>21</t>
    </r>
    <r>
      <rPr>
        <sz val="11"/>
        <color indexed="8"/>
        <rFont val="宋体"/>
        <family val="0"/>
      </rPr>
      <t>处、面积</t>
    </r>
    <r>
      <rPr>
        <sz val="11"/>
        <rFont val="宋体"/>
        <family val="0"/>
      </rPr>
      <t>53</t>
    </r>
    <r>
      <rPr>
        <sz val="11"/>
        <color indexed="8"/>
        <rFont val="宋体"/>
        <family val="0"/>
      </rPr>
      <t>平方公里；安全台</t>
    </r>
    <r>
      <rPr>
        <sz val="11"/>
        <rFont val="宋体"/>
        <family val="0"/>
      </rPr>
      <t>2</t>
    </r>
    <r>
      <rPr>
        <sz val="11"/>
        <color indexed="8"/>
        <rFont val="宋体"/>
        <family val="0"/>
      </rPr>
      <t>座、面积</t>
    </r>
    <r>
      <rPr>
        <sz val="11"/>
        <rFont val="宋体"/>
        <family val="0"/>
      </rPr>
      <t>49.95</t>
    </r>
    <r>
      <rPr>
        <sz val="11"/>
        <color indexed="8"/>
        <rFont val="宋体"/>
        <family val="0"/>
      </rPr>
      <t>万平方米。</t>
    </r>
  </si>
  <si>
    <t>华容县、君山区、沅江市</t>
  </si>
  <si>
    <r>
      <t>新建</t>
    </r>
    <r>
      <rPr>
        <sz val="11"/>
        <rFont val="宋体"/>
        <family val="0"/>
      </rPr>
      <t>3</t>
    </r>
    <r>
      <rPr>
        <sz val="11"/>
        <color indexed="8"/>
        <rFont val="宋体"/>
        <family val="0"/>
      </rPr>
      <t>座分洪闸，总设计流量</t>
    </r>
    <r>
      <rPr>
        <sz val="11"/>
        <rFont val="宋体"/>
        <family val="0"/>
      </rPr>
      <t>10000</t>
    </r>
    <r>
      <rPr>
        <sz val="11"/>
        <color indexed="8"/>
        <rFont val="宋体"/>
        <family val="0"/>
      </rPr>
      <t>立方米每秒。</t>
    </r>
  </si>
  <si>
    <t>湘阴县、资阳区、澧县、汉寿县</t>
  </si>
  <si>
    <r>
      <t>围堤湖、民主、城西、西官、澧南</t>
    </r>
    <r>
      <rPr>
        <sz val="11"/>
        <rFont val="宋体"/>
        <family val="0"/>
      </rPr>
      <t>5</t>
    </r>
    <r>
      <rPr>
        <sz val="11"/>
        <color indexed="8"/>
        <rFont val="宋体"/>
        <family val="0"/>
      </rPr>
      <t>垸安全建设试点，新建安全区</t>
    </r>
    <r>
      <rPr>
        <sz val="11"/>
        <rFont val="宋体"/>
        <family val="0"/>
      </rPr>
      <t>2</t>
    </r>
    <r>
      <rPr>
        <sz val="11"/>
        <color indexed="8"/>
        <rFont val="宋体"/>
        <family val="0"/>
      </rPr>
      <t>个，面积</t>
    </r>
    <r>
      <rPr>
        <sz val="11"/>
        <rFont val="宋体"/>
        <family val="0"/>
      </rPr>
      <t>3.09</t>
    </r>
    <r>
      <rPr>
        <sz val="11"/>
        <color indexed="8"/>
        <rFont val="宋体"/>
        <family val="0"/>
      </rPr>
      <t>平方公里；新建安全台</t>
    </r>
    <r>
      <rPr>
        <sz val="11"/>
        <rFont val="宋体"/>
        <family val="0"/>
      </rPr>
      <t>4</t>
    </r>
    <r>
      <rPr>
        <sz val="11"/>
        <color indexed="8"/>
        <rFont val="宋体"/>
        <family val="0"/>
      </rPr>
      <t>个，面积</t>
    </r>
    <r>
      <rPr>
        <sz val="11"/>
        <rFont val="宋体"/>
        <family val="0"/>
      </rPr>
      <t>117.1</t>
    </r>
    <r>
      <rPr>
        <sz val="11"/>
        <color indexed="8"/>
        <rFont val="宋体"/>
        <family val="0"/>
      </rPr>
      <t>万平方米；新扩建转移道路</t>
    </r>
    <r>
      <rPr>
        <sz val="11"/>
        <rFont val="宋体"/>
        <family val="0"/>
      </rPr>
      <t>21</t>
    </r>
    <r>
      <rPr>
        <sz val="11"/>
        <color indexed="8"/>
        <rFont val="宋体"/>
        <family val="0"/>
      </rPr>
      <t>条</t>
    </r>
    <r>
      <rPr>
        <sz val="11"/>
        <rFont val="宋体"/>
        <family val="0"/>
      </rPr>
      <t>65</t>
    </r>
    <r>
      <rPr>
        <sz val="11"/>
        <color indexed="8"/>
        <rFont val="宋体"/>
        <family val="0"/>
      </rPr>
      <t>公里。</t>
    </r>
  </si>
  <si>
    <r>
      <t>民主、城西、澧南、围堤湖、西官、建设</t>
    </r>
    <r>
      <rPr>
        <sz val="11"/>
        <rFont val="宋体"/>
        <family val="0"/>
      </rPr>
      <t>6</t>
    </r>
    <r>
      <rPr>
        <sz val="11"/>
        <color indexed="8"/>
        <rFont val="宋体"/>
        <family val="0"/>
      </rPr>
      <t>个重要蓄滞洪区安全建设</t>
    </r>
  </si>
  <si>
    <t>湘阴县、资阳区、澧县、君山区、汉寿县</t>
  </si>
  <si>
    <r>
      <t>新建安全区</t>
    </r>
    <r>
      <rPr>
        <sz val="11"/>
        <rFont val="宋体"/>
        <family val="0"/>
      </rPr>
      <t>18</t>
    </r>
    <r>
      <rPr>
        <sz val="11"/>
        <color indexed="8"/>
        <rFont val="宋体"/>
        <family val="0"/>
      </rPr>
      <t>个、总面积</t>
    </r>
    <r>
      <rPr>
        <sz val="11"/>
        <rFont val="宋体"/>
        <family val="0"/>
      </rPr>
      <t>51.35</t>
    </r>
    <r>
      <rPr>
        <sz val="11"/>
        <color indexed="8"/>
        <rFont val="宋体"/>
        <family val="0"/>
      </rPr>
      <t>平方公里；安全台</t>
    </r>
    <r>
      <rPr>
        <sz val="11"/>
        <rFont val="宋体"/>
        <family val="0"/>
      </rPr>
      <t>53</t>
    </r>
    <r>
      <rPr>
        <sz val="11"/>
        <color indexed="8"/>
        <rFont val="宋体"/>
        <family val="0"/>
      </rPr>
      <t>座、总面积</t>
    </r>
    <r>
      <rPr>
        <sz val="11"/>
        <rFont val="宋体"/>
        <family val="0"/>
      </rPr>
      <t>807.42</t>
    </r>
    <r>
      <rPr>
        <sz val="11"/>
        <color indexed="8"/>
        <rFont val="宋体"/>
        <family val="0"/>
      </rPr>
      <t>万平方米，转移道路、桥梁建设等。</t>
    </r>
  </si>
  <si>
    <t>钱粮湖、共双茶、大通湖东三垸蓄洪工程人口迁建项目</t>
  </si>
  <si>
    <r>
      <t>搬迁、后靠三垸安全区外人口</t>
    </r>
    <r>
      <rPr>
        <sz val="11"/>
        <rFont val="宋体"/>
        <family val="0"/>
      </rPr>
      <t>20.12</t>
    </r>
    <r>
      <rPr>
        <sz val="11"/>
        <color indexed="8"/>
        <rFont val="宋体"/>
        <family val="0"/>
      </rPr>
      <t>万户</t>
    </r>
    <r>
      <rPr>
        <sz val="11"/>
        <rFont val="宋体"/>
        <family val="0"/>
      </rPr>
      <t>45.56</t>
    </r>
    <r>
      <rPr>
        <sz val="11"/>
        <color indexed="8"/>
        <rFont val="宋体"/>
        <family val="0"/>
      </rPr>
      <t>万人。</t>
    </r>
  </si>
  <si>
    <t>其它重要江河治理</t>
  </si>
  <si>
    <t>湘资沅澧四水及主要支流治理</t>
  </si>
  <si>
    <r>
      <t>湘资沅澧四水及其主要支流共计</t>
    </r>
    <r>
      <rPr>
        <sz val="11"/>
        <rFont val="宋体"/>
        <family val="0"/>
      </rPr>
      <t>23</t>
    </r>
    <r>
      <rPr>
        <sz val="11"/>
        <color indexed="8"/>
        <rFont val="宋体"/>
        <family val="0"/>
      </rPr>
      <t>条河流治理。</t>
    </r>
  </si>
  <si>
    <t>洞庭湖区内湖、撇洪河整治工程</t>
  </si>
  <si>
    <r>
      <t>撇洪河治理</t>
    </r>
    <r>
      <rPr>
        <sz val="11"/>
        <rFont val="宋体"/>
        <family val="0"/>
      </rPr>
      <t>19</t>
    </r>
    <r>
      <rPr>
        <sz val="11"/>
        <color indexed="8"/>
        <rFont val="宋体"/>
        <family val="0"/>
      </rPr>
      <t>条，内湖治理</t>
    </r>
    <r>
      <rPr>
        <sz val="11"/>
        <rFont val="宋体"/>
        <family val="0"/>
      </rPr>
      <t>77</t>
    </r>
    <r>
      <rPr>
        <sz val="11"/>
        <color indexed="8"/>
        <rFont val="宋体"/>
        <family val="0"/>
      </rPr>
      <t>个。</t>
    </r>
  </si>
  <si>
    <t>郴州市东江引水工程</t>
  </si>
  <si>
    <t>郴州市</t>
  </si>
  <si>
    <t>日供水30万吨，建设内容包括：取水工程、净化厂厂区工程、输水系统工程等部分，新建净化厂1座、新建高位水池3座、高区加压泵站1座、取水塔1座、引水隧洞长6公里、输水管道长33公里</t>
  </si>
  <si>
    <t>穿紫河东、中段水系综合整治工程</t>
  </si>
  <si>
    <t>常德市</t>
  </si>
  <si>
    <t>河道及驳岸整治、绿化、休闲游乐设施、亲水设施、亮化设施、给排水、电气等工程设施、安全环卫设施及道路交通设施</t>
  </si>
  <si>
    <t>岳阳市王家河流域综合治理工程</t>
  </si>
  <si>
    <t>岳阳市经开区</t>
  </si>
  <si>
    <t>舞水河综合治理工程</t>
  </si>
  <si>
    <t>怀化市鹤城区</t>
  </si>
  <si>
    <t>起于城区舞水四桥，止于高速公路连接线桥，全长11.1km</t>
  </si>
  <si>
    <t>衡邵干旱走廊治理</t>
  </si>
  <si>
    <t>衡邵娄永</t>
  </si>
  <si>
    <t>水源工程、灌溉工程、饮水安全工程、水土保持工程、节水工程、管理体系建设和监测预警等八大工程。</t>
  </si>
  <si>
    <t>水利科研及人才培训</t>
  </si>
  <si>
    <t>湖南省洞庭湖研究中心、湖南省大坝安全与病害防治工程技术中心、湖南省水利科技项目管理信息系统等科研中心建设及水利人才培训</t>
  </si>
  <si>
    <t>水利信息体系建设</t>
  </si>
  <si>
    <t>全省水利骨干网络及视频会商系统、全省水利信息采集及监控、全省水利数据中心、水利工程建设与管理系统、水利电子政务系统、数字洞庭湖、灌区自动化系统、水土保持监测管理系统、农村水电及电气化管理信息系统、水利应急管理系统等信息化系统的建设。</t>
  </si>
  <si>
    <t>水行政执法能力建设</t>
  </si>
  <si>
    <t>水政监察队伍建设规划、水政监察人员培训规划、水政监察装备建设规划</t>
  </si>
  <si>
    <t>水文基础建设</t>
  </si>
  <si>
    <t>完善水文巡测基地、中心水文站建设，城市水文站、径流实验站、生态监测站、墒情站、地下水监测站网建设，水资源监测能力建设，水情信息采集、在线测流系统、视频监控系统及水文业务平台建设等</t>
  </si>
  <si>
    <t>水土保持及生态治理工程</t>
  </si>
  <si>
    <r>
      <t>(</t>
    </r>
    <r>
      <rPr>
        <b/>
        <sz val="12"/>
        <rFont val="宋体"/>
        <family val="0"/>
      </rPr>
      <t>一</t>
    </r>
    <r>
      <rPr>
        <b/>
        <sz val="12"/>
        <rFont val="Times New Roman"/>
        <family val="1"/>
      </rPr>
      <t>)</t>
    </r>
  </si>
  <si>
    <t>水土保持</t>
  </si>
  <si>
    <t>小流域治理</t>
  </si>
  <si>
    <r>
      <t>治理水土流失面积</t>
    </r>
    <r>
      <rPr>
        <sz val="12"/>
        <rFont val="Times New Roman"/>
        <family val="1"/>
      </rPr>
      <t>400</t>
    </r>
    <r>
      <rPr>
        <sz val="11"/>
        <color theme="1"/>
        <rFont val="Calibri"/>
        <family val="0"/>
      </rPr>
      <t>平方公里、治理崩岗</t>
    </r>
    <r>
      <rPr>
        <sz val="12"/>
        <rFont val="Times New Roman"/>
        <family val="1"/>
      </rPr>
      <t>500</t>
    </r>
    <r>
      <rPr>
        <sz val="11"/>
        <color theme="1"/>
        <rFont val="Calibri"/>
        <family val="0"/>
      </rPr>
      <t>处。</t>
    </r>
  </si>
  <si>
    <t>坡耕地水土流失综合治理工程</t>
  </si>
  <si>
    <r>
      <t>实施坡耕地水土流失综合治理</t>
    </r>
    <r>
      <rPr>
        <sz val="12"/>
        <rFont val="Times New Roman"/>
        <family val="1"/>
      </rPr>
      <t>14506</t>
    </r>
    <r>
      <rPr>
        <sz val="11"/>
        <color theme="1"/>
        <rFont val="Calibri"/>
        <family val="0"/>
      </rPr>
      <t>公顷。</t>
    </r>
  </si>
  <si>
    <r>
      <t>(</t>
    </r>
    <r>
      <rPr>
        <b/>
        <sz val="12"/>
        <rFont val="宋体"/>
        <family val="0"/>
      </rPr>
      <t>二</t>
    </r>
    <r>
      <rPr>
        <b/>
        <sz val="12"/>
        <rFont val="Times New Roman"/>
        <family val="1"/>
      </rPr>
      <t>)</t>
    </r>
  </si>
  <si>
    <t>水资源管理与保护</t>
  </si>
  <si>
    <t>重点饮用水水源地保护</t>
  </si>
  <si>
    <t>长沙市、株洲市、湘潭市、岳阳市、常德市</t>
  </si>
  <si>
    <t>水源地安全保障达标建设</t>
  </si>
  <si>
    <t>入河排污口整治</t>
  </si>
  <si>
    <t>湘资沅澧四水及洞庭湖入河排污口整治工程。</t>
  </si>
  <si>
    <t>湖南省水资源监控能力建设</t>
  </si>
  <si>
    <t>建设全省重要取用水户、重要水功能区、重要饮用水水源地、地下水、重要河流控制节点、重点灌区行政区界断面、重点入河排污口的监控站点，构建省、市、县三家水资源管理平台，建立全省水资源监控体系。</t>
  </si>
  <si>
    <r>
      <t>(</t>
    </r>
    <r>
      <rPr>
        <b/>
        <sz val="12"/>
        <rFont val="宋体"/>
        <family val="0"/>
      </rPr>
      <t>三</t>
    </r>
    <r>
      <rPr>
        <b/>
        <sz val="12"/>
        <rFont val="Times New Roman"/>
        <family val="1"/>
      </rPr>
      <t>)</t>
    </r>
  </si>
  <si>
    <t>河湖湿地生态修复</t>
  </si>
  <si>
    <t>内湖及湿地生态修复</t>
  </si>
  <si>
    <t>岳阳市</t>
  </si>
  <si>
    <r>
      <t>东风湖等</t>
    </r>
    <r>
      <rPr>
        <sz val="12"/>
        <rFont val="Times New Roman"/>
        <family val="1"/>
      </rPr>
      <t>19</t>
    </r>
    <r>
      <rPr>
        <sz val="11"/>
        <color theme="1"/>
        <rFont val="Calibri"/>
        <family val="0"/>
      </rPr>
      <t>个内湖及湿地生态修复。</t>
    </r>
  </si>
  <si>
    <t>水利血防工程</t>
  </si>
  <si>
    <t>河流综合整治、灌区节水灌溉工程。</t>
  </si>
  <si>
    <t>水生态文明城市建设</t>
  </si>
  <si>
    <t>长沙市、郴州市、株洲市、凤凰县、芷江县水生态文明试点建设</t>
  </si>
  <si>
    <t>序号</t>
  </si>
  <si>
    <t>项目名称</t>
  </si>
  <si>
    <t>建设地点</t>
  </si>
  <si>
    <t>建设规模和内容</t>
  </si>
  <si>
    <t>总投资</t>
  </si>
  <si>
    <t>备注</t>
  </si>
  <si>
    <t>一</t>
  </si>
  <si>
    <t>水利网点水源工程</t>
  </si>
  <si>
    <t>（一）</t>
  </si>
  <si>
    <t>水库项目</t>
  </si>
  <si>
    <t>涔天河水库扩建工程</t>
  </si>
  <si>
    <t>永州市</t>
  </si>
  <si>
    <t>湘水支流潇水上游，总库容15.1亿立方米，装机容量20兆瓦</t>
  </si>
  <si>
    <t>已纳入国家规划的172项重大水利工程，目前总体进展顺利</t>
  </si>
  <si>
    <t>莽山水库</t>
  </si>
  <si>
    <t>宜章县</t>
  </si>
  <si>
    <t>总库容1.33亿立方米，设计灌溉面积31.20万亩，装机容量18兆瓦</t>
  </si>
  <si>
    <t>已纳入国家规划的172项重大水利工程，可研已批复，初步设计即将审查</t>
  </si>
  <si>
    <t>金塘冲水利枢纽</t>
  </si>
  <si>
    <t>益阳市</t>
  </si>
  <si>
    <t>资水干流下游，总库容2.49亿立方米，装机容量220兆瓦</t>
  </si>
  <si>
    <t>已纳入国家规划的172项重大水利工程，就移民问题还需作进一步论证</t>
  </si>
  <si>
    <t>犬木塘水库</t>
  </si>
  <si>
    <t>邵阳市</t>
  </si>
  <si>
    <t>资水干流上游，设想总库容4.3立方米，设计灌溉面积145.52万亩</t>
  </si>
  <si>
    <t>已纳入国家规划的172项重大水利工程，项目建议书已编，近期上报</t>
  </si>
  <si>
    <t>毛俊水库</t>
  </si>
  <si>
    <t>永州市蓝山县、新田县及郴州市嘉禾县</t>
  </si>
  <si>
    <t>俊水中上游，该项目是以灌溉、供水为主，兼顾发电等综合利用的大型水利工程。设想总库容2.96亿立方米，设计灌溉面积41.15万亩。</t>
  </si>
  <si>
    <t>已纳入国家规划的172项重大水利工程，项目建议书长江委已审</t>
  </si>
  <si>
    <t>白马水库扩建</t>
  </si>
  <si>
    <t>娄底市</t>
  </si>
  <si>
    <t>设想水库总库容由6650万立方米提高到1.16亿立方米，大坝加高5米，设计灌溉面积30万亩</t>
  </si>
  <si>
    <t>已纳入国家规划的172项重大水利工程，有待进一步论证</t>
  </si>
  <si>
    <r>
      <t>郭家嘴、何仙观、乌巢河、大兴寨等</t>
    </r>
    <r>
      <rPr>
        <sz val="11"/>
        <rFont val="宋体"/>
        <family val="0"/>
      </rPr>
      <t>34</t>
    </r>
    <r>
      <rPr>
        <sz val="11"/>
        <color indexed="8"/>
        <rFont val="宋体"/>
        <family val="0"/>
      </rPr>
      <t>座中型水库</t>
    </r>
  </si>
  <si>
    <t>（二）</t>
  </si>
  <si>
    <t>病险水库（水闸）项目</t>
  </si>
  <si>
    <t>洞庭湖区大、中型病险水闸除险加固</t>
  </si>
  <si>
    <t>望城区、岳阳市、益阳市、常德市</t>
  </si>
  <si>
    <t>黄棠、新河等8处大型水闸进行除险加固，121个中型水闸进行除险加固</t>
  </si>
  <si>
    <t>洞庭湖区大、中型病险水库除险加固</t>
  </si>
  <si>
    <t>王家厂、黄石、黄材等3个大型水库和格塘、龙源、黄金洞、团湾、大坳、白水、桃花江、梓山村冲、东泉、双红等41座中型水库除险加固</t>
  </si>
  <si>
    <t>（三）</t>
  </si>
  <si>
    <t>水源工程</t>
  </si>
  <si>
    <r>
      <t>(</t>
    </r>
    <r>
      <rPr>
        <b/>
        <sz val="12"/>
        <rFont val="宋体"/>
        <family val="0"/>
      </rPr>
      <t>四</t>
    </r>
    <r>
      <rPr>
        <b/>
        <sz val="12"/>
        <rFont val="Times New Roman"/>
        <family val="1"/>
      </rPr>
      <t>)</t>
    </r>
  </si>
  <si>
    <t>山洪防治工程</t>
  </si>
  <si>
    <t>17个县市区山洪灾防治工程建设</t>
  </si>
  <si>
    <r>
      <t>(</t>
    </r>
    <r>
      <rPr>
        <b/>
        <sz val="12"/>
        <rFont val="宋体"/>
        <family val="0"/>
      </rPr>
      <t>五</t>
    </r>
    <r>
      <rPr>
        <b/>
        <sz val="12"/>
        <rFont val="Times New Roman"/>
        <family val="1"/>
      </rPr>
      <t>)</t>
    </r>
  </si>
  <si>
    <t>泵站</t>
  </si>
  <si>
    <t>二</t>
  </si>
  <si>
    <t>水利网线重点工程</t>
  </si>
  <si>
    <t>灌区</t>
  </si>
  <si>
    <t>大型灌区续建配套节水改造骨干工程</t>
  </si>
  <si>
    <t>全省</t>
  </si>
  <si>
    <t>已纳入国家规划的韶山等20处大型灌区，设计灌溉面积855.91万亩</t>
  </si>
  <si>
    <t>涔天河水库扩建工程灌区</t>
  </si>
  <si>
    <t>设计灌溉面积111.46万亩</t>
  </si>
  <si>
    <t>已纳入国家规划的172项重大水利工程，可研已评估</t>
  </si>
  <si>
    <t>大型灌区更新改造工程</t>
  </si>
  <si>
    <t>岳阳市、益阳市、常德市</t>
  </si>
  <si>
    <t>对铁山、桃花江、澧阳平原、枉水、青山水轮泵、黄石等7个大型灌区更新改造，同时新建沅水、澧水、安南、蒙泉等4个大型灌区</t>
  </si>
  <si>
    <t>中小型灌区更新改造工程</t>
  </si>
  <si>
    <t>铜官、茶亭、黄金洞、五里溪、颜家庙等156个中型灌区更新改造，增加旱涝保收面积162.77万亩</t>
  </si>
  <si>
    <t>节水</t>
  </si>
  <si>
    <t>田间高效节水灌溉工程</t>
  </si>
  <si>
    <t>衡东、桃源、绥宁、双峰等县</t>
  </si>
  <si>
    <t>规划节水灌溉面积8万亩</t>
  </si>
  <si>
    <t>农村饮水安全工程</t>
  </si>
  <si>
    <t>2005年，国家启动农村饮水安全工程，我省先后有3164万人纳入国家规划。截至目前，“十一五”规划1005万人饮水不安全问题已全部解决，“十二五”规划2159万人计划已全部下达，十年来，建设农村饮水安全工程2.6万处。</t>
  </si>
  <si>
    <t>2015年解决360万农村饮水不安全人口问题，全面完成“十二五”规划任务。</t>
  </si>
  <si>
    <t>河道疏浚</t>
  </si>
  <si>
    <t>华容河整治工程</t>
  </si>
  <si>
    <t>湖北荆州市、岳阳市</t>
  </si>
  <si>
    <t>堤防加固16.37千米，河道疏挖61.29千米，改扩建调弦口闸和六门闸，新建供水工程</t>
  </si>
  <si>
    <t>待研究论证</t>
  </si>
  <si>
    <t>望城区、岳阳市、益阳市、常德市</t>
  </si>
  <si>
    <t>河湖连通工程</t>
  </si>
  <si>
    <t>沅澧、松澧、沅南、松虎藕四口河系河湖水系，大通湖、民主垸、烂泥湖、黄盖湖、鹤龙湖、南湖、珊珀湖、上津湖等、小南海等16处河湖连通工程，恢复生态水域面积1000平方公里，干线河道长度1200千米</t>
  </si>
  <si>
    <t>河湖行洪畅通工程</t>
  </si>
  <si>
    <t>岳阳市、益阳市、常德市</t>
  </si>
  <si>
    <t>疏挖河道67处291.78千米，扫除阻水苇柳10.4万亩，刨毁废堤92.84千米，消除叽头、码头等阻水建筑物110处，拓卡4处，护脚125.1千米</t>
  </si>
  <si>
    <t>（四）</t>
  </si>
  <si>
    <t>小型农田水利工程</t>
  </si>
  <si>
    <r>
      <t>(</t>
    </r>
    <r>
      <rPr>
        <b/>
        <sz val="12"/>
        <rFont val="宋体"/>
        <family val="0"/>
      </rPr>
      <t>五</t>
    </r>
    <r>
      <rPr>
        <b/>
        <sz val="12"/>
        <rFont val="Times New Roman"/>
        <family val="1"/>
      </rPr>
      <t>)</t>
    </r>
  </si>
  <si>
    <t>城市排涝工程</t>
  </si>
  <si>
    <t>全省</t>
  </si>
  <si>
    <t>泵站更新改造75处14.605万千瓦，新建39处6.19万千瓦。城市内湖建设27处，加固堤防522千米，穿堤建筑物687处，33个撇洪渠堤，更新改造城市排水管网1517千米</t>
  </si>
  <si>
    <t>农村排涝工程</t>
  </si>
  <si>
    <t>泵站更新改造8116处22.99万千瓦，新增泵站145处28.4万千瓦，219个内湖渍堤，加固堤防1773千米，穿堤建筑物859处，185个撇洪渠堤，调蓄湖建设178处，还湖21处增加水面面积25.5平方公里，渠系整治71895条59140千米</t>
  </si>
  <si>
    <r>
      <t>(</t>
    </r>
    <r>
      <rPr>
        <b/>
        <sz val="12"/>
        <rFont val="宋体"/>
        <family val="0"/>
      </rPr>
      <t>六</t>
    </r>
    <r>
      <rPr>
        <b/>
        <sz val="12"/>
        <rFont val="Times New Roman"/>
        <family val="1"/>
      </rPr>
      <t>)</t>
    </r>
  </si>
  <si>
    <t>岳阳、益阳、常德中心城市堤防工程</t>
  </si>
  <si>
    <t>3个中心城市新修堤防47.8千米，加固堤防62千米，穿堤建筑物110处</t>
  </si>
  <si>
    <t>望城区、汨罗市、沅江市、津澧融城副中心城市堤防工程</t>
  </si>
  <si>
    <t>4个副中心城市加固堤防88.66千米，穿堤建筑物76处</t>
  </si>
  <si>
    <t>中小城市堤防工程</t>
  </si>
  <si>
    <t>湘阴县、平江县、华容县、君山、临湘市、桃江县、安化县、南县、茅草街、河坝、汉寿县、石门县、桃源县、临澧县、安乡等15个中小城市新修堤防52.75千米，加固堤防186千米，穿堤建筑物133处</t>
  </si>
  <si>
    <t>重点垸堤防工程</t>
  </si>
  <si>
    <t>烂泥湖、华容护城、湘滨南湖、长春垸、大通湖、育乐、沅澧、沅南、松澧、安保等11个重点垸加固堤防283千米，穿堤建筑物188处</t>
  </si>
  <si>
    <t>一般垸堤防工程</t>
  </si>
  <si>
    <t>团山湖垸、同福垸、联合垸、翻身垸、牛潭河、椰溪、木塘、新洲等40个一般垸加固堤防540.3千米，穿堤建筑物417处</t>
  </si>
  <si>
    <t>三</t>
  </si>
  <si>
    <t>水利网区域重点工程</t>
  </si>
  <si>
    <t>（一）</t>
  </si>
  <si>
    <t>长江及洞庭湖治理</t>
  </si>
  <si>
    <t>待研究论证</t>
  </si>
  <si>
    <t>洞庭湖区中小河流治理</t>
  </si>
  <si>
    <t>望城区、岳阳市、益阳市、常德市</t>
  </si>
  <si>
    <t>中小河流整治61条，哑河整治264条。新修加固堤防3720千米，护坡2897千米，护岸770千米，疏浚980千米，涵闸1014座</t>
  </si>
  <si>
    <t>洞庭湖治理</t>
  </si>
  <si>
    <t>岳阳市、常德市、益阳市</t>
  </si>
  <si>
    <t>围堤湖等19个蓄洪垸、麻塘垸堤防加固工程，华容河治理、河湖疏浚近期工程</t>
  </si>
  <si>
    <t>目前总体进展顺利</t>
  </si>
  <si>
    <t>长江流域重要蓄滞洪区建设</t>
  </si>
  <si>
    <t>钱粮湖、共双茶、大通湖东3个蓄洪垸堤防加固、安全建设、分洪闸及人口迁建工程，民主、城西、澧南、围堤湖、西官5个蓄洪垸安全建设工程试点工程</t>
  </si>
  <si>
    <t>长江中下游河势控制和河道整治工程（湖南部分）</t>
  </si>
  <si>
    <t>三峡后续工作长江中下游河势及岸坡影响处理工程、长江荆江河段河势应急2009年度工程湖南段实施工程、长江中下游河势控制和河道整治工程湖南段其它项目、熊家洲河势控制应急工程共4个项目</t>
  </si>
  <si>
    <t>洞庭湖四口水系综合整治工程（松滋枢纽）</t>
  </si>
  <si>
    <t>益阳市、岳阳市、常德市</t>
  </si>
  <si>
    <t>松滋口建闸，松滋河东支、藕池河西支及中支、藕池东支鲇鱼须上下建闸，河道疏挖238.54千米，移堤扩卡23.18千米。</t>
  </si>
  <si>
    <t>今年6月底完成初步建设方案，9月底完成项目建议书</t>
  </si>
  <si>
    <t>洞庭湖区北部地区水资源配置</t>
  </si>
  <si>
    <t>在已批复的四口水系综合整治方案论证及项目建议书已明确的建设内容基础上，增加大通湖内湖等13座内湖哑河水源工程，垸内灌区工程建设、松澧河湖连通等河湖连通工程以及泵站改造工程等。</t>
  </si>
  <si>
    <t>今年6月底完成初步建设方案</t>
  </si>
  <si>
    <t>在城陵矶建设集生态环境保护、航运、灌溉、供水、发电、旅游景观于一体的控制性工程。初步方案闸址位于洞庭湖城陵矶出口河段岳阳洞庭湖大桥下游约1.8公里处。最高调控水位27.5米，最低调控水位23.00米。枢纽电站装机71.2兆瓦，年发电量2.4亿度。</t>
  </si>
  <si>
    <t>南嘴、小河咀综合枢纽</t>
  </si>
  <si>
    <t>益阳市</t>
  </si>
  <si>
    <t>主要包括挡水闸坝、水电站、船闸、鱼道等建筑物，闸坝总长均为800米</t>
  </si>
  <si>
    <t>洞庭湖区钱粮湖、共双茶、大通湖东三个蓄洪垸安全建设一期工程</t>
  </si>
  <si>
    <t>洞庭湖区钱粮湖、共双茶、大通湖东垸蓄洪工程分洪闸工程</t>
  </si>
  <si>
    <r>
      <t>围堤湖、民主垸等</t>
    </r>
    <r>
      <rPr>
        <sz val="11"/>
        <rFont val="宋体"/>
        <family val="0"/>
      </rPr>
      <t>5</t>
    </r>
    <r>
      <rPr>
        <sz val="11"/>
        <color indexed="8"/>
        <rFont val="宋体"/>
        <family val="0"/>
      </rPr>
      <t>个蓄滞洪区安全建设试点工程</t>
    </r>
  </si>
  <si>
    <r>
      <t>(</t>
    </r>
    <r>
      <rPr>
        <b/>
        <sz val="12"/>
        <rFont val="宋体"/>
        <family val="0"/>
      </rPr>
      <t>二</t>
    </r>
    <r>
      <rPr>
        <b/>
        <sz val="12"/>
        <rFont val="Times New Roman"/>
        <family val="1"/>
      </rPr>
      <t>)</t>
    </r>
  </si>
  <si>
    <t>汨罗江流域综合治理</t>
  </si>
  <si>
    <t>岳阳市</t>
  </si>
  <si>
    <t>汨罗江堤防加固、护坡、疏挖河道，治理崩岸、穿堤建筑物改建、险工险段处理</t>
  </si>
  <si>
    <t>南起南湖螺丝岛，北至芭蕉湖总长11公里的治理</t>
  </si>
  <si>
    <r>
      <t>(</t>
    </r>
    <r>
      <rPr>
        <b/>
        <sz val="12"/>
        <rFont val="宋体"/>
        <family val="0"/>
      </rPr>
      <t>三</t>
    </r>
    <r>
      <rPr>
        <b/>
        <sz val="12"/>
        <rFont val="Times New Roman"/>
        <family val="1"/>
      </rPr>
      <t>)</t>
    </r>
  </si>
  <si>
    <t>四</t>
  </si>
  <si>
    <t>水利网机制建设重点工程</t>
  </si>
  <si>
    <t>五</t>
  </si>
  <si>
    <t>水土保持工程</t>
  </si>
  <si>
    <t>治理水土流失面积405.6万亩，种植水土保持林62.5万亩，经果林23.3万亩，坡改梯8.8万亩，塘堰整治3600公里，生产道路3670公里，截流排水沟6750公里，沉沙池5889个</t>
  </si>
  <si>
    <r>
      <t>(</t>
    </r>
    <r>
      <rPr>
        <b/>
        <sz val="12"/>
        <rFont val="宋体"/>
        <family val="0"/>
      </rPr>
      <t>四</t>
    </r>
    <r>
      <rPr>
        <b/>
        <sz val="12"/>
        <rFont val="Times New Roman"/>
        <family val="1"/>
      </rPr>
      <t>)</t>
    </r>
  </si>
  <si>
    <r>
      <t>(</t>
    </r>
    <r>
      <rPr>
        <b/>
        <sz val="12"/>
        <rFont val="宋体"/>
        <family val="0"/>
      </rPr>
      <t>六</t>
    </r>
    <r>
      <rPr>
        <b/>
        <sz val="12"/>
        <rFont val="Times New Roman"/>
        <family val="1"/>
      </rPr>
      <t>)</t>
    </r>
  </si>
  <si>
    <t>湖南省水利网建设项目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</si>
</sst>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00_ "/>
  </numFmts>
  <fonts count="48">
    <font>
      <sz val="11"/>
      <color theme="1"/>
      <name val="Calibri"/>
      <family val="0"/>
    </font>
    <font>
      <sz val="11"/>
      <color indexed="8"/>
      <name val="宋体"/>
      <family val="0"/>
    </font>
    <font>
      <sz val="26"/>
      <color indexed="8"/>
      <name val="黑体"/>
      <family val="3"/>
    </font>
    <font>
      <sz val="9"/>
      <name val="宋体"/>
      <family val="0"/>
    </font>
    <font>
      <b/>
      <sz val="11"/>
      <color indexed="8"/>
      <name val="宋体"/>
      <family val="0"/>
    </font>
    <font>
      <b/>
      <sz val="12"/>
      <name val="宋体"/>
      <family val="0"/>
    </font>
    <font>
      <sz val="12"/>
      <name val="宋体"/>
      <family val="0"/>
    </font>
    <font>
      <sz val="11"/>
      <name val="宋体"/>
      <family val="0"/>
    </font>
    <font>
      <sz val="12"/>
      <name val="Times New Roman"/>
      <family val="1"/>
    </font>
    <font>
      <b/>
      <sz val="12"/>
      <name val="Times New Roman"/>
      <family val="1"/>
    </font>
    <font>
      <sz val="10"/>
      <name val="Helv"/>
      <family val="2"/>
    </font>
    <font>
      <b/>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1"/>
      <name val="Calibri"/>
      <family val="0"/>
    </font>
    <font>
      <b/>
      <sz val="12"/>
      <name val="Calibri"/>
      <family val="0"/>
    </font>
    <font>
      <sz val="26"/>
      <color theme="1"/>
      <name val="黑体"/>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6" fillId="0" borderId="0">
      <alignment/>
      <protection/>
    </xf>
    <xf numFmtId="0" fontId="6" fillId="0" borderId="0">
      <alignment/>
      <protection/>
    </xf>
    <xf numFmtId="0" fontId="8" fillId="0" borderId="0">
      <alignment/>
      <protection/>
    </xf>
    <xf numFmtId="0" fontId="6" fillId="0" borderId="0">
      <alignment vertical="center"/>
      <protection/>
    </xf>
    <xf numFmtId="0" fontId="10" fillId="0" borderId="0">
      <alignment/>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43">
    <xf numFmtId="0" fontId="0" fillId="0" borderId="0" xfId="0" applyFont="1" applyAlignment="1">
      <alignment/>
    </xf>
    <xf numFmtId="0" fontId="0" fillId="0" borderId="10" xfId="0" applyBorder="1" applyAlignment="1">
      <alignment horizontal="center" vertical="center" wrapText="1"/>
    </xf>
    <xf numFmtId="0" fontId="34" fillId="0" borderId="10" xfId="0" applyFont="1" applyBorder="1" applyAlignment="1">
      <alignment horizontal="center" vertical="center" wrapText="1"/>
    </xf>
    <xf numFmtId="0" fontId="0" fillId="0" borderId="10" xfId="0" applyBorder="1" applyAlignment="1">
      <alignment vertical="center" wrapText="1"/>
    </xf>
    <xf numFmtId="0" fontId="5" fillId="0" borderId="10" xfId="0" applyFont="1" applyFill="1" applyBorder="1" applyAlignment="1">
      <alignment horizontal="left" vertical="center" wrapText="1"/>
    </xf>
    <xf numFmtId="0" fontId="0" fillId="0" borderId="10" xfId="0" applyFont="1" applyBorder="1" applyAlignment="1">
      <alignment vertical="center" wrapText="1"/>
    </xf>
    <xf numFmtId="176" fontId="0" fillId="0" borderId="10" xfId="0" applyNumberFormat="1" applyFont="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0" xfId="0" applyFill="1" applyBorder="1" applyAlignment="1">
      <alignment vertical="center" wrapText="1"/>
    </xf>
    <xf numFmtId="176" fontId="0" fillId="0" borderId="10" xfId="0" applyNumberFormat="1" applyBorder="1" applyAlignment="1">
      <alignment horizontal="center" vertical="center" wrapText="1"/>
    </xf>
    <xf numFmtId="0" fontId="43" fillId="0" borderId="10" xfId="0" applyFont="1" applyFill="1" applyBorder="1" applyAlignment="1">
      <alignment horizontal="center" vertical="center" wrapText="1"/>
    </xf>
    <xf numFmtId="176" fontId="44" fillId="0" borderId="10" xfId="0" applyNumberFormat="1" applyFont="1" applyFill="1" applyBorder="1" applyAlignment="1">
      <alignment horizontal="center" vertical="center" wrapText="1"/>
    </xf>
    <xf numFmtId="0" fontId="44" fillId="0" borderId="10" xfId="41" applyFont="1" applyFill="1" applyBorder="1" applyAlignment="1">
      <alignment horizontal="left" vertical="center" wrapText="1"/>
      <protection/>
    </xf>
    <xf numFmtId="0" fontId="44"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76"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34" fillId="0" borderId="10" xfId="0" applyFont="1" applyFill="1" applyBorder="1" applyAlignment="1">
      <alignmen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34" fillId="0" borderId="10" xfId="0" applyFont="1" applyBorder="1" applyAlignment="1">
      <alignment vertical="center" wrapText="1"/>
    </xf>
    <xf numFmtId="177" fontId="8" fillId="0" borderId="10" xfId="0" applyNumberFormat="1" applyFont="1" applyFill="1" applyBorder="1" applyAlignment="1">
      <alignment horizontal="center" vertical="center" wrapText="1"/>
    </xf>
    <xf numFmtId="0" fontId="44" fillId="0" borderId="10" xfId="42" applyFont="1" applyFill="1" applyBorder="1" applyAlignment="1">
      <alignment horizontal="left" vertical="center" wrapText="1"/>
      <protection/>
    </xf>
    <xf numFmtId="0" fontId="44" fillId="0" borderId="10" xfId="40" applyFont="1" applyFill="1" applyBorder="1" applyAlignment="1">
      <alignment horizontal="left" vertical="center" wrapText="1"/>
      <protection/>
    </xf>
    <xf numFmtId="176" fontId="44" fillId="0" borderId="10" xfId="40" applyNumberFormat="1" applyFont="1" applyFill="1" applyBorder="1" applyAlignment="1">
      <alignment horizontal="center" vertical="center" wrapText="1"/>
      <protection/>
    </xf>
    <xf numFmtId="0" fontId="44" fillId="0" borderId="10" xfId="40" applyFont="1" applyFill="1" applyBorder="1" applyAlignment="1">
      <alignment horizontal="left" vertical="center"/>
      <protection/>
    </xf>
    <xf numFmtId="0" fontId="44" fillId="0" borderId="10" xfId="43" applyFont="1" applyFill="1" applyBorder="1" applyAlignment="1">
      <alignment horizontal="left" vertical="center" wrapText="1"/>
      <protection/>
    </xf>
    <xf numFmtId="0" fontId="44" fillId="0" borderId="10" xfId="44" applyFont="1" applyFill="1" applyBorder="1" applyAlignment="1">
      <alignment horizontal="left" vertical="center" wrapText="1"/>
      <protection/>
    </xf>
    <xf numFmtId="0" fontId="45"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178" fontId="8" fillId="0" borderId="10" xfId="0" applyNumberFormat="1" applyFont="1" applyFill="1" applyBorder="1" applyAlignment="1">
      <alignment horizontal="center" vertical="center" wrapText="1"/>
    </xf>
    <xf numFmtId="0" fontId="0" fillId="0" borderId="10" xfId="0" applyBorder="1" applyAlignment="1">
      <alignment/>
    </xf>
    <xf numFmtId="176" fontId="0" fillId="0" borderId="10" xfId="0" applyNumberFormat="1" applyBorder="1" applyAlignment="1">
      <alignment horizontal="center" vertical="center"/>
    </xf>
    <xf numFmtId="0" fontId="0" fillId="0" borderId="10" xfId="0" applyBorder="1" applyAlignment="1">
      <alignment vertical="center"/>
    </xf>
    <xf numFmtId="0" fontId="8"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176" fontId="9" fillId="0" borderId="10" xfId="0" applyNumberFormat="1" applyFont="1" applyFill="1" applyBorder="1" applyAlignment="1">
      <alignment horizontal="center" vertical="center" wrapText="1"/>
    </xf>
    <xf numFmtId="0" fontId="0" fillId="0" borderId="0" xfId="0" applyAlignment="1">
      <alignment horizontal="center" vertical="center"/>
    </xf>
    <xf numFmtId="0" fontId="46" fillId="0" borderId="0" xfId="0" applyFont="1" applyAlignment="1">
      <alignment horizontal="center" vertical="center" wrapText="1"/>
    </xf>
    <xf numFmtId="0" fontId="0" fillId="0" borderId="11" xfId="0" applyFont="1" applyBorder="1" applyAlignment="1">
      <alignment vertical="center" wrapText="1"/>
    </xf>
    <xf numFmtId="0" fontId="0" fillId="0" borderId="11" xfId="0" applyBorder="1" applyAlignment="1">
      <alignmen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_2014年全社会水运投资计划估算表 2" xfId="42"/>
    <cellStyle name="常规_重大在建项目_15" xfId="43"/>
    <cellStyle name="常规_重大在建项目_16"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33"/>
  <sheetViews>
    <sheetView tabSelected="1" zoomScalePageLayoutView="0" workbookViewId="0" topLeftCell="A1">
      <selection activeCell="A1" sqref="A1:F1"/>
    </sheetView>
  </sheetViews>
  <sheetFormatPr defaultColWidth="9.140625" defaultRowHeight="15"/>
  <cols>
    <col min="1" max="1" width="7.00390625" style="0" customWidth="1"/>
    <col min="2" max="2" width="22.57421875" style="0" customWidth="1"/>
    <col min="3" max="3" width="16.421875" style="0" customWidth="1"/>
    <col min="4" max="4" width="42.28125" style="0" customWidth="1"/>
    <col min="5" max="5" width="9.421875" style="39" customWidth="1"/>
    <col min="6" max="6" width="31.28125" style="0" customWidth="1"/>
  </cols>
  <sheetData>
    <row r="1" spans="1:6" ht="50.25" customHeight="1">
      <c r="A1" s="40" t="s">
        <v>326</v>
      </c>
      <c r="B1" s="40"/>
      <c r="C1" s="40"/>
      <c r="D1" s="40"/>
      <c r="E1" s="40"/>
      <c r="F1" s="40"/>
    </row>
    <row r="2" spans="1:6" ht="27.75" customHeight="1">
      <c r="A2" s="41" t="s">
        <v>0</v>
      </c>
      <c r="B2" s="42"/>
      <c r="C2" s="42"/>
      <c r="D2" s="42"/>
      <c r="E2" s="42"/>
      <c r="F2" s="42"/>
    </row>
    <row r="3" spans="1:6" ht="33" customHeight="1">
      <c r="A3" s="1" t="s">
        <v>183</v>
      </c>
      <c r="B3" s="1" t="s">
        <v>184</v>
      </c>
      <c r="C3" s="1" t="s">
        <v>185</v>
      </c>
      <c r="D3" s="1" t="s">
        <v>186</v>
      </c>
      <c r="E3" s="1" t="s">
        <v>187</v>
      </c>
      <c r="F3" s="1" t="s">
        <v>188</v>
      </c>
    </row>
    <row r="4" spans="1:6" ht="33" customHeight="1">
      <c r="A4" s="1"/>
      <c r="B4" s="1"/>
      <c r="C4" s="1"/>
      <c r="D4" s="1"/>
      <c r="E4" s="1">
        <v>5624.9</v>
      </c>
      <c r="F4" s="1"/>
    </row>
    <row r="5" spans="1:6" ht="20.25" customHeight="1">
      <c r="A5" s="2" t="s">
        <v>189</v>
      </c>
      <c r="B5" s="2" t="s">
        <v>190</v>
      </c>
      <c r="C5" s="3"/>
      <c r="D5" s="3"/>
      <c r="E5" s="1">
        <v>1078.3</v>
      </c>
      <c r="F5" s="3"/>
    </row>
    <row r="6" spans="1:6" ht="20.25" customHeight="1">
      <c r="A6" s="2" t="s">
        <v>191</v>
      </c>
      <c r="B6" s="4" t="s">
        <v>192</v>
      </c>
      <c r="C6" s="3"/>
      <c r="D6" s="3"/>
      <c r="E6" s="1">
        <v>538.4</v>
      </c>
      <c r="F6" s="3"/>
    </row>
    <row r="7" spans="1:6" ht="39.75" customHeight="1">
      <c r="A7" s="1">
        <v>1</v>
      </c>
      <c r="B7" s="5" t="s">
        <v>193</v>
      </c>
      <c r="C7" s="5" t="s">
        <v>194</v>
      </c>
      <c r="D7" s="5" t="s">
        <v>195</v>
      </c>
      <c r="E7" s="6">
        <v>65.8</v>
      </c>
      <c r="F7" s="5" t="s">
        <v>196</v>
      </c>
    </row>
    <row r="8" spans="1:6" ht="42" customHeight="1">
      <c r="A8" s="1">
        <v>2</v>
      </c>
      <c r="B8" s="7" t="s">
        <v>197</v>
      </c>
      <c r="C8" s="5" t="s">
        <v>198</v>
      </c>
      <c r="D8" s="5" t="s">
        <v>199</v>
      </c>
      <c r="E8" s="6">
        <v>16.1</v>
      </c>
      <c r="F8" s="5" t="s">
        <v>200</v>
      </c>
    </row>
    <row r="9" spans="1:6" ht="39" customHeight="1">
      <c r="A9" s="1">
        <v>3</v>
      </c>
      <c r="B9" s="7" t="s">
        <v>201</v>
      </c>
      <c r="C9" s="5" t="s">
        <v>202</v>
      </c>
      <c r="D9" s="5" t="s">
        <v>203</v>
      </c>
      <c r="E9" s="6">
        <v>36.4</v>
      </c>
      <c r="F9" s="5" t="s">
        <v>204</v>
      </c>
    </row>
    <row r="10" spans="1:6" ht="40.5" customHeight="1">
      <c r="A10" s="1">
        <v>4</v>
      </c>
      <c r="B10" s="7" t="s">
        <v>205</v>
      </c>
      <c r="C10" s="8" t="s">
        <v>206</v>
      </c>
      <c r="D10" s="5" t="s">
        <v>207</v>
      </c>
      <c r="E10" s="6">
        <v>74.1</v>
      </c>
      <c r="F10" s="5" t="s">
        <v>208</v>
      </c>
    </row>
    <row r="11" spans="1:6" ht="45.75" customHeight="1">
      <c r="A11" s="1">
        <v>5</v>
      </c>
      <c r="B11" s="7" t="s">
        <v>209</v>
      </c>
      <c r="C11" s="8" t="s">
        <v>210</v>
      </c>
      <c r="D11" s="5" t="s">
        <v>211</v>
      </c>
      <c r="E11" s="6">
        <v>22.99</v>
      </c>
      <c r="F11" s="5" t="s">
        <v>212</v>
      </c>
    </row>
    <row r="12" spans="1:6" ht="44.25" customHeight="1">
      <c r="A12" s="1">
        <v>6</v>
      </c>
      <c r="B12" s="7" t="s">
        <v>213</v>
      </c>
      <c r="C12" s="9" t="s">
        <v>214</v>
      </c>
      <c r="D12" s="3" t="s">
        <v>215</v>
      </c>
      <c r="E12" s="10">
        <v>40</v>
      </c>
      <c r="F12" s="5" t="s">
        <v>216</v>
      </c>
    </row>
    <row r="13" spans="1:6" ht="40.5" customHeight="1">
      <c r="A13" s="11">
        <v>7</v>
      </c>
      <c r="B13" s="7" t="s">
        <v>1</v>
      </c>
      <c r="C13" s="7" t="s">
        <v>2</v>
      </c>
      <c r="D13" s="7" t="s">
        <v>3</v>
      </c>
      <c r="E13" s="12">
        <v>25</v>
      </c>
      <c r="F13" s="5" t="s">
        <v>97</v>
      </c>
    </row>
    <row r="14" spans="1:6" ht="45.75" customHeight="1">
      <c r="A14" s="11">
        <v>8</v>
      </c>
      <c r="B14" s="7" t="s">
        <v>5</v>
      </c>
      <c r="C14" s="7" t="s">
        <v>6</v>
      </c>
      <c r="D14" s="7" t="s">
        <v>7</v>
      </c>
      <c r="E14" s="12">
        <v>42.5</v>
      </c>
      <c r="F14" s="5" t="s">
        <v>97</v>
      </c>
    </row>
    <row r="15" spans="1:6" ht="45.75" customHeight="1">
      <c r="A15" s="11">
        <v>9</v>
      </c>
      <c r="B15" s="7" t="s">
        <v>8</v>
      </c>
      <c r="C15" s="7" t="s">
        <v>9</v>
      </c>
      <c r="D15" s="7" t="s">
        <v>10</v>
      </c>
      <c r="E15" s="12">
        <v>31.5</v>
      </c>
      <c r="F15" s="5" t="s">
        <v>97</v>
      </c>
    </row>
    <row r="16" spans="1:6" ht="45.75" customHeight="1">
      <c r="A16" s="11">
        <v>10</v>
      </c>
      <c r="B16" s="7" t="s">
        <v>11</v>
      </c>
      <c r="C16" s="7" t="s">
        <v>9</v>
      </c>
      <c r="D16" s="7" t="s">
        <v>12</v>
      </c>
      <c r="E16" s="12">
        <v>12.5</v>
      </c>
      <c r="F16" s="5" t="s">
        <v>97</v>
      </c>
    </row>
    <row r="17" spans="1:6" ht="45.75" customHeight="1">
      <c r="A17" s="11">
        <v>11</v>
      </c>
      <c r="B17" s="7" t="s">
        <v>13</v>
      </c>
      <c r="C17" s="7" t="s">
        <v>14</v>
      </c>
      <c r="D17" s="7" t="s">
        <v>15</v>
      </c>
      <c r="E17" s="12">
        <v>5.5</v>
      </c>
      <c r="F17" s="5" t="s">
        <v>97</v>
      </c>
    </row>
    <row r="18" spans="1:6" ht="45.75" customHeight="1">
      <c r="A18" s="11">
        <v>12</v>
      </c>
      <c r="B18" s="7" t="s">
        <v>16</v>
      </c>
      <c r="C18" s="7" t="s">
        <v>17</v>
      </c>
      <c r="D18" s="7" t="s">
        <v>18</v>
      </c>
      <c r="E18" s="12">
        <v>1.45</v>
      </c>
      <c r="F18" s="5" t="s">
        <v>97</v>
      </c>
    </row>
    <row r="19" spans="1:6" ht="45.75" customHeight="1">
      <c r="A19" s="11">
        <v>13</v>
      </c>
      <c r="B19" s="7" t="s">
        <v>19</v>
      </c>
      <c r="C19" s="7" t="s">
        <v>20</v>
      </c>
      <c r="D19" s="7" t="s">
        <v>21</v>
      </c>
      <c r="E19" s="12">
        <v>5.76</v>
      </c>
      <c r="F19" s="5" t="s">
        <v>97</v>
      </c>
    </row>
    <row r="20" spans="1:6" ht="29.25" customHeight="1">
      <c r="A20" s="11">
        <v>14</v>
      </c>
      <c r="B20" s="7" t="s">
        <v>22</v>
      </c>
      <c r="C20" s="7" t="s">
        <v>23</v>
      </c>
      <c r="D20" s="7" t="s">
        <v>24</v>
      </c>
      <c r="E20" s="12">
        <v>3.12</v>
      </c>
      <c r="F20" s="5" t="s">
        <v>97</v>
      </c>
    </row>
    <row r="21" spans="1:6" ht="24" customHeight="1">
      <c r="A21" s="11">
        <v>15</v>
      </c>
      <c r="B21" s="7" t="s">
        <v>25</v>
      </c>
      <c r="C21" s="7" t="s">
        <v>26</v>
      </c>
      <c r="D21" s="7" t="s">
        <v>27</v>
      </c>
      <c r="E21" s="12">
        <v>6.52</v>
      </c>
      <c r="F21" s="5" t="s">
        <v>97</v>
      </c>
    </row>
    <row r="22" spans="1:6" ht="25.5" customHeight="1">
      <c r="A22" s="11">
        <v>16</v>
      </c>
      <c r="B22" s="7" t="s">
        <v>28</v>
      </c>
      <c r="C22" s="7" t="s">
        <v>29</v>
      </c>
      <c r="D22" s="7" t="s">
        <v>30</v>
      </c>
      <c r="E22" s="12">
        <v>20.5</v>
      </c>
      <c r="F22" s="5" t="s">
        <v>97</v>
      </c>
    </row>
    <row r="23" spans="1:6" ht="30.75" customHeight="1">
      <c r="A23" s="11">
        <v>17</v>
      </c>
      <c r="B23" s="7" t="s">
        <v>31</v>
      </c>
      <c r="C23" s="7" t="s">
        <v>32</v>
      </c>
      <c r="D23" s="7" t="s">
        <v>217</v>
      </c>
      <c r="E23" s="12">
        <f>100+2.38+1.66+6.5+1.89+2.1+1.85+3.3</f>
        <v>119.67999999999998</v>
      </c>
      <c r="F23" s="5" t="s">
        <v>97</v>
      </c>
    </row>
    <row r="24" spans="1:6" ht="52.5" customHeight="1">
      <c r="A24" s="1">
        <v>18</v>
      </c>
      <c r="B24" s="13" t="s">
        <v>33</v>
      </c>
      <c r="C24" s="13" t="s">
        <v>34</v>
      </c>
      <c r="D24" s="13" t="s">
        <v>35</v>
      </c>
      <c r="E24" s="6">
        <v>9</v>
      </c>
      <c r="F24" s="5" t="s">
        <v>97</v>
      </c>
    </row>
    <row r="25" spans="1:6" ht="20.25" customHeight="1">
      <c r="A25" s="2" t="s">
        <v>218</v>
      </c>
      <c r="B25" s="2" t="s">
        <v>219</v>
      </c>
      <c r="C25" s="7"/>
      <c r="D25" s="7"/>
      <c r="E25" s="12">
        <v>187</v>
      </c>
      <c r="F25" s="5"/>
    </row>
    <row r="26" spans="1:6" ht="40.5" customHeight="1">
      <c r="A26" s="11">
        <v>19</v>
      </c>
      <c r="B26" s="7" t="s">
        <v>36</v>
      </c>
      <c r="C26" s="7" t="s">
        <v>37</v>
      </c>
      <c r="D26" s="14" t="s">
        <v>38</v>
      </c>
      <c r="E26" s="12">
        <v>88.8</v>
      </c>
      <c r="F26" s="5" t="s">
        <v>97</v>
      </c>
    </row>
    <row r="27" spans="1:6" ht="46.5" customHeight="1">
      <c r="A27" s="11">
        <v>20</v>
      </c>
      <c r="B27" s="7" t="s">
        <v>39</v>
      </c>
      <c r="C27" s="7" t="s">
        <v>40</v>
      </c>
      <c r="D27" s="14" t="s">
        <v>41</v>
      </c>
      <c r="E27" s="12">
        <v>22.5</v>
      </c>
      <c r="F27" s="5" t="s">
        <v>97</v>
      </c>
    </row>
    <row r="28" spans="1:6" ht="30.75" customHeight="1">
      <c r="A28" s="11">
        <v>21</v>
      </c>
      <c r="B28" s="7" t="s">
        <v>42</v>
      </c>
      <c r="C28" s="7" t="s">
        <v>40</v>
      </c>
      <c r="D28" s="14" t="s">
        <v>43</v>
      </c>
      <c r="E28" s="12">
        <v>32.743</v>
      </c>
      <c r="F28" s="5" t="s">
        <v>97</v>
      </c>
    </row>
    <row r="29" spans="1:6" ht="43.5" customHeight="1">
      <c r="A29" s="1">
        <v>22</v>
      </c>
      <c r="B29" s="8" t="s">
        <v>220</v>
      </c>
      <c r="C29" s="8" t="s">
        <v>221</v>
      </c>
      <c r="D29" s="5" t="s">
        <v>222</v>
      </c>
      <c r="E29" s="6">
        <v>21.3</v>
      </c>
      <c r="F29" s="5" t="s">
        <v>97</v>
      </c>
    </row>
    <row r="30" spans="1:6" ht="54" customHeight="1">
      <c r="A30" s="1">
        <v>23</v>
      </c>
      <c r="B30" s="8" t="s">
        <v>223</v>
      </c>
      <c r="C30" s="8" t="s">
        <v>221</v>
      </c>
      <c r="D30" s="5" t="s">
        <v>224</v>
      </c>
      <c r="E30" s="6">
        <v>21.7</v>
      </c>
      <c r="F30" s="5" t="s">
        <v>97</v>
      </c>
    </row>
    <row r="31" spans="1:6" ht="33.75" customHeight="1">
      <c r="A31" s="2" t="s">
        <v>225</v>
      </c>
      <c r="B31" s="4" t="s">
        <v>226</v>
      </c>
      <c r="C31" s="8"/>
      <c r="D31" s="5"/>
      <c r="E31" s="6">
        <v>161.1</v>
      </c>
      <c r="F31" s="5"/>
    </row>
    <row r="32" spans="1:6" ht="36" customHeight="1">
      <c r="A32" s="15">
        <v>24</v>
      </c>
      <c r="B32" s="16" t="s">
        <v>44</v>
      </c>
      <c r="C32" s="16" t="s">
        <v>32</v>
      </c>
      <c r="D32" s="16" t="s">
        <v>45</v>
      </c>
      <c r="E32" s="17">
        <v>125.26</v>
      </c>
      <c r="F32" s="5" t="s">
        <v>97</v>
      </c>
    </row>
    <row r="33" spans="1:6" ht="39.75" customHeight="1">
      <c r="A33" s="11">
        <v>25</v>
      </c>
      <c r="B33" s="7" t="s">
        <v>46</v>
      </c>
      <c r="C33" s="7" t="s">
        <v>47</v>
      </c>
      <c r="D33" s="14" t="s">
        <v>48</v>
      </c>
      <c r="E33" s="12">
        <v>35.81</v>
      </c>
      <c r="F33" s="5" t="s">
        <v>97</v>
      </c>
    </row>
    <row r="34" spans="1:6" ht="38.25" customHeight="1">
      <c r="A34" s="18" t="s">
        <v>227</v>
      </c>
      <c r="B34" s="4" t="s">
        <v>49</v>
      </c>
      <c r="C34" s="7"/>
      <c r="D34" s="14"/>
      <c r="E34" s="12">
        <v>70.8</v>
      </c>
      <c r="F34" s="5"/>
    </row>
    <row r="35" spans="1:6" ht="38.25" customHeight="1">
      <c r="A35" s="11">
        <v>26</v>
      </c>
      <c r="B35" s="7" t="s">
        <v>50</v>
      </c>
      <c r="C35" s="7" t="s">
        <v>32</v>
      </c>
      <c r="D35" s="7" t="s">
        <v>51</v>
      </c>
      <c r="E35" s="12">
        <v>52.8</v>
      </c>
      <c r="F35" s="5" t="s">
        <v>97</v>
      </c>
    </row>
    <row r="36" spans="1:6" ht="38.25" customHeight="1">
      <c r="A36" s="1">
        <v>27</v>
      </c>
      <c r="B36" s="8" t="s">
        <v>228</v>
      </c>
      <c r="C36" s="8" t="s">
        <v>221</v>
      </c>
      <c r="D36" s="5" t="s">
        <v>229</v>
      </c>
      <c r="E36" s="6">
        <v>18</v>
      </c>
      <c r="F36" s="5" t="s">
        <v>97</v>
      </c>
    </row>
    <row r="37" spans="1:6" ht="38.25" customHeight="1">
      <c r="A37" s="18" t="s">
        <v>230</v>
      </c>
      <c r="B37" s="4" t="s">
        <v>231</v>
      </c>
      <c r="C37" s="8"/>
      <c r="D37" s="5"/>
      <c r="E37" s="6">
        <v>121</v>
      </c>
      <c r="F37" s="5"/>
    </row>
    <row r="38" spans="1:6" ht="38.25" customHeight="1">
      <c r="A38" s="15">
        <v>28</v>
      </c>
      <c r="B38" s="16" t="s">
        <v>52</v>
      </c>
      <c r="C38" s="16" t="s">
        <v>32</v>
      </c>
      <c r="D38" s="16" t="s">
        <v>53</v>
      </c>
      <c r="E38" s="6">
        <v>20</v>
      </c>
      <c r="F38" s="5" t="s">
        <v>97</v>
      </c>
    </row>
    <row r="39" spans="1:6" ht="54" customHeight="1">
      <c r="A39" s="15">
        <v>29</v>
      </c>
      <c r="B39" s="16" t="s">
        <v>54</v>
      </c>
      <c r="C39" s="16" t="s">
        <v>32</v>
      </c>
      <c r="D39" s="16" t="s">
        <v>55</v>
      </c>
      <c r="E39" s="6">
        <v>101</v>
      </c>
      <c r="F39" s="5" t="s">
        <v>97</v>
      </c>
    </row>
    <row r="40" spans="1:6" ht="27.75" customHeight="1">
      <c r="A40" s="2" t="s">
        <v>232</v>
      </c>
      <c r="B40" s="2" t="s">
        <v>233</v>
      </c>
      <c r="C40" s="8"/>
      <c r="D40" s="5"/>
      <c r="E40" s="6">
        <v>2533.3</v>
      </c>
      <c r="F40" s="5"/>
    </row>
    <row r="41" spans="1:6" ht="25.5" customHeight="1">
      <c r="A41" s="2" t="s">
        <v>191</v>
      </c>
      <c r="B41" s="19" t="s">
        <v>234</v>
      </c>
      <c r="C41" s="8"/>
      <c r="D41" s="5"/>
      <c r="E41" s="6">
        <v>649.9</v>
      </c>
      <c r="F41" s="5"/>
    </row>
    <row r="42" spans="1:6" ht="42.75" customHeight="1">
      <c r="A42" s="1">
        <v>30</v>
      </c>
      <c r="B42" s="5" t="s">
        <v>235</v>
      </c>
      <c r="C42" s="5" t="s">
        <v>236</v>
      </c>
      <c r="D42" s="5" t="s">
        <v>237</v>
      </c>
      <c r="E42" s="6">
        <v>65</v>
      </c>
      <c r="F42" s="5" t="s">
        <v>196</v>
      </c>
    </row>
    <row r="43" spans="1:6" ht="40.5" customHeight="1">
      <c r="A43" s="1">
        <v>31</v>
      </c>
      <c r="B43" s="20" t="s">
        <v>238</v>
      </c>
      <c r="C43" s="5" t="s">
        <v>194</v>
      </c>
      <c r="D43" s="5" t="s">
        <v>239</v>
      </c>
      <c r="E43" s="6">
        <v>37</v>
      </c>
      <c r="F43" s="5" t="s">
        <v>240</v>
      </c>
    </row>
    <row r="44" spans="1:6" ht="39" customHeight="1">
      <c r="A44" s="11">
        <v>32</v>
      </c>
      <c r="B44" s="7" t="s">
        <v>56</v>
      </c>
      <c r="C44" s="14"/>
      <c r="D44" s="14"/>
      <c r="E44" s="6">
        <v>188.3</v>
      </c>
      <c r="F44" s="5"/>
    </row>
    <row r="45" spans="1:6" ht="45" customHeight="1">
      <c r="A45" s="11"/>
      <c r="B45" s="7" t="s">
        <v>56</v>
      </c>
      <c r="C45" s="7" t="s">
        <v>32</v>
      </c>
      <c r="D45" s="14" t="s">
        <v>57</v>
      </c>
      <c r="E45" s="6">
        <v>65</v>
      </c>
      <c r="F45" s="5" t="s">
        <v>97</v>
      </c>
    </row>
    <row r="46" spans="1:6" ht="53.25" customHeight="1">
      <c r="A46" s="11"/>
      <c r="B46" s="7" t="s">
        <v>58</v>
      </c>
      <c r="C46" s="7" t="s">
        <v>59</v>
      </c>
      <c r="D46" s="7" t="s">
        <v>60</v>
      </c>
      <c r="E46" s="6">
        <v>123.3</v>
      </c>
      <c r="F46" s="5" t="s">
        <v>97</v>
      </c>
    </row>
    <row r="47" spans="1:6" ht="45.75" customHeight="1">
      <c r="A47" s="11">
        <v>33</v>
      </c>
      <c r="B47" s="14" t="s">
        <v>61</v>
      </c>
      <c r="C47" s="7" t="s">
        <v>32</v>
      </c>
      <c r="D47" s="14" t="s">
        <v>62</v>
      </c>
      <c r="E47" s="6">
        <v>215</v>
      </c>
      <c r="F47" s="5" t="s">
        <v>97</v>
      </c>
    </row>
    <row r="48" spans="1:6" ht="58.5" customHeight="1">
      <c r="A48" s="1">
        <v>34</v>
      </c>
      <c r="B48" s="21" t="s">
        <v>241</v>
      </c>
      <c r="C48" s="8" t="s">
        <v>242</v>
      </c>
      <c r="D48" s="5" t="s">
        <v>243</v>
      </c>
      <c r="E48" s="6">
        <v>29.6</v>
      </c>
      <c r="F48" s="5" t="s">
        <v>97</v>
      </c>
    </row>
    <row r="49" spans="1:6" ht="54" customHeight="1">
      <c r="A49" s="1">
        <v>35</v>
      </c>
      <c r="B49" s="20" t="s">
        <v>244</v>
      </c>
      <c r="C49" s="8" t="s">
        <v>221</v>
      </c>
      <c r="D49" s="5" t="s">
        <v>245</v>
      </c>
      <c r="E49" s="6">
        <v>102.5</v>
      </c>
      <c r="F49" s="5" t="s">
        <v>97</v>
      </c>
    </row>
    <row r="50" spans="1:6" ht="39.75" customHeight="1">
      <c r="A50" s="15">
        <v>36</v>
      </c>
      <c r="B50" s="16" t="s">
        <v>63</v>
      </c>
      <c r="C50" s="16" t="s">
        <v>32</v>
      </c>
      <c r="D50" s="16" t="s">
        <v>64</v>
      </c>
      <c r="E50" s="6">
        <v>12.5</v>
      </c>
      <c r="F50" s="5" t="s">
        <v>97</v>
      </c>
    </row>
    <row r="51" spans="1:6" ht="20.25" customHeight="1">
      <c r="A51" s="2" t="s">
        <v>218</v>
      </c>
      <c r="B51" s="22" t="s">
        <v>246</v>
      </c>
      <c r="C51" s="3"/>
      <c r="D51" s="3"/>
      <c r="E51" s="1"/>
      <c r="F51" s="3"/>
    </row>
    <row r="52" spans="1:6" ht="40.5" customHeight="1">
      <c r="A52" s="1">
        <v>37</v>
      </c>
      <c r="B52" s="20" t="s">
        <v>247</v>
      </c>
      <c r="C52" s="5" t="s">
        <v>248</v>
      </c>
      <c r="D52" s="5" t="s">
        <v>249</v>
      </c>
      <c r="E52" s="6">
        <v>2.3</v>
      </c>
      <c r="F52" s="5" t="s">
        <v>196</v>
      </c>
    </row>
    <row r="53" spans="1:6" ht="60.75" customHeight="1">
      <c r="A53" s="15">
        <v>38</v>
      </c>
      <c r="B53" s="16" t="s">
        <v>65</v>
      </c>
      <c r="C53" s="16" t="s">
        <v>32</v>
      </c>
      <c r="D53" s="16" t="s">
        <v>66</v>
      </c>
      <c r="E53" s="6">
        <v>100</v>
      </c>
      <c r="F53" s="5" t="s">
        <v>97</v>
      </c>
    </row>
    <row r="54" spans="1:6" ht="81.75" customHeight="1">
      <c r="A54" s="1">
        <v>39</v>
      </c>
      <c r="B54" s="8" t="s">
        <v>250</v>
      </c>
      <c r="C54" s="8" t="s">
        <v>236</v>
      </c>
      <c r="D54" s="5" t="s">
        <v>251</v>
      </c>
      <c r="E54" s="6">
        <v>102</v>
      </c>
      <c r="F54" s="5" t="s">
        <v>252</v>
      </c>
    </row>
    <row r="55" spans="1:6" ht="67.5" customHeight="1">
      <c r="A55" s="11">
        <v>40</v>
      </c>
      <c r="B55" s="7" t="s">
        <v>67</v>
      </c>
      <c r="C55" s="7" t="s">
        <v>32</v>
      </c>
      <c r="D55" s="7" t="s">
        <v>68</v>
      </c>
      <c r="E55" s="6">
        <v>196</v>
      </c>
      <c r="F55" s="5" t="s">
        <v>97</v>
      </c>
    </row>
    <row r="56" spans="1:6" ht="20.25" customHeight="1">
      <c r="A56" s="2" t="s">
        <v>225</v>
      </c>
      <c r="B56" s="19" t="s">
        <v>253</v>
      </c>
      <c r="C56" s="3"/>
      <c r="D56" s="3"/>
      <c r="E56" s="1">
        <v>568.4</v>
      </c>
      <c r="F56" s="3"/>
    </row>
    <row r="57" spans="1:6" ht="42.75" customHeight="1">
      <c r="A57" s="1">
        <v>41</v>
      </c>
      <c r="B57" s="8" t="s">
        <v>254</v>
      </c>
      <c r="C57" s="8" t="s">
        <v>255</v>
      </c>
      <c r="D57" s="5" t="s">
        <v>256</v>
      </c>
      <c r="E57" s="6">
        <v>10</v>
      </c>
      <c r="F57" s="5" t="s">
        <v>97</v>
      </c>
    </row>
    <row r="58" spans="1:6" ht="39.75" customHeight="1">
      <c r="A58" s="11">
        <v>42</v>
      </c>
      <c r="B58" s="7" t="s">
        <v>69</v>
      </c>
      <c r="C58" s="7" t="s">
        <v>32</v>
      </c>
      <c r="D58" s="14" t="s">
        <v>70</v>
      </c>
      <c r="E58" s="12">
        <v>200</v>
      </c>
      <c r="F58" s="5" t="s">
        <v>97</v>
      </c>
    </row>
    <row r="59" spans="1:6" ht="42.75" customHeight="1">
      <c r="A59" s="11">
        <v>43</v>
      </c>
      <c r="B59" s="7" t="s">
        <v>71</v>
      </c>
      <c r="C59" s="7" t="s">
        <v>72</v>
      </c>
      <c r="D59" s="7" t="s">
        <v>73</v>
      </c>
      <c r="E59" s="12">
        <f>94853/10000</f>
        <v>9.4853</v>
      </c>
      <c r="F59" s="5" t="s">
        <v>257</v>
      </c>
    </row>
    <row r="60" spans="1:6" ht="49.5" customHeight="1">
      <c r="A60" s="11">
        <v>44</v>
      </c>
      <c r="B60" s="7" t="s">
        <v>74</v>
      </c>
      <c r="C60" s="7" t="s">
        <v>75</v>
      </c>
      <c r="D60" s="7" t="s">
        <v>76</v>
      </c>
      <c r="E60" s="12">
        <f>384500*2/10000</f>
        <v>76.9</v>
      </c>
      <c r="F60" s="5" t="s">
        <v>257</v>
      </c>
    </row>
    <row r="61" spans="1:6" ht="81" customHeight="1">
      <c r="A61" s="1">
        <v>45</v>
      </c>
      <c r="B61" s="8" t="s">
        <v>259</v>
      </c>
      <c r="C61" s="8" t="s">
        <v>258</v>
      </c>
      <c r="D61" s="5" t="s">
        <v>260</v>
      </c>
      <c r="E61" s="6">
        <v>32</v>
      </c>
      <c r="F61" s="5" t="s">
        <v>257</v>
      </c>
    </row>
    <row r="62" spans="1:6" ht="28.5" customHeight="1">
      <c r="A62" s="15">
        <v>46</v>
      </c>
      <c r="B62" s="16" t="s">
        <v>77</v>
      </c>
      <c r="C62" s="16" t="s">
        <v>32</v>
      </c>
      <c r="D62" s="16" t="s">
        <v>78</v>
      </c>
      <c r="E62" s="23">
        <v>180</v>
      </c>
      <c r="F62" s="5" t="s">
        <v>257</v>
      </c>
    </row>
    <row r="63" spans="1:6" ht="64.5" customHeight="1">
      <c r="A63" s="1">
        <v>47</v>
      </c>
      <c r="B63" s="8" t="s">
        <v>261</v>
      </c>
      <c r="C63" s="8" t="s">
        <v>262</v>
      </c>
      <c r="D63" s="5" t="s">
        <v>263</v>
      </c>
      <c r="E63" s="6">
        <v>60</v>
      </c>
      <c r="F63" s="5" t="s">
        <v>257</v>
      </c>
    </row>
    <row r="64" spans="1:6" ht="37.5" customHeight="1">
      <c r="A64" s="2" t="s">
        <v>264</v>
      </c>
      <c r="B64" s="19" t="s">
        <v>265</v>
      </c>
      <c r="C64" s="8"/>
      <c r="D64" s="5"/>
      <c r="E64" s="6">
        <v>290</v>
      </c>
      <c r="F64" s="5"/>
    </row>
    <row r="65" spans="1:6" ht="45" customHeight="1">
      <c r="A65" s="11">
        <v>48</v>
      </c>
      <c r="B65" s="7" t="s">
        <v>79</v>
      </c>
      <c r="C65" s="7" t="s">
        <v>32</v>
      </c>
      <c r="D65" s="7" t="s">
        <v>80</v>
      </c>
      <c r="E65" s="6">
        <v>90</v>
      </c>
      <c r="F65" s="5" t="s">
        <v>257</v>
      </c>
    </row>
    <row r="66" spans="1:6" ht="95.25" customHeight="1">
      <c r="A66" s="11">
        <v>49</v>
      </c>
      <c r="B66" s="7" t="s">
        <v>81</v>
      </c>
      <c r="C66" s="7" t="s">
        <v>32</v>
      </c>
      <c r="D66" s="7" t="s">
        <v>82</v>
      </c>
      <c r="E66" s="6">
        <v>200</v>
      </c>
      <c r="F66" s="5" t="s">
        <v>257</v>
      </c>
    </row>
    <row r="67" spans="1:6" ht="29.25" customHeight="1">
      <c r="A67" s="18" t="s">
        <v>266</v>
      </c>
      <c r="B67" s="4" t="s">
        <v>83</v>
      </c>
      <c r="C67" s="7"/>
      <c r="D67" s="14"/>
      <c r="E67" s="6">
        <v>232.7</v>
      </c>
      <c r="F67" s="5"/>
    </row>
    <row r="68" spans="1:6" ht="53.25" customHeight="1">
      <c r="A68" s="11">
        <v>50</v>
      </c>
      <c r="B68" s="7" t="s">
        <v>83</v>
      </c>
      <c r="C68" s="7" t="s">
        <v>84</v>
      </c>
      <c r="D68" s="7" t="s">
        <v>85</v>
      </c>
      <c r="E68" s="12">
        <f>(401966+26.3*5000+328000)/10000</f>
        <v>86.1466</v>
      </c>
      <c r="F68" s="5" t="s">
        <v>257</v>
      </c>
    </row>
    <row r="69" spans="1:6" ht="69.75" customHeight="1">
      <c r="A69" s="1">
        <v>51</v>
      </c>
      <c r="B69" s="8" t="s">
        <v>267</v>
      </c>
      <c r="C69" s="8" t="s">
        <v>268</v>
      </c>
      <c r="D69" s="5" t="s">
        <v>269</v>
      </c>
      <c r="E69" s="6">
        <v>56.6</v>
      </c>
      <c r="F69" s="5" t="s">
        <v>257</v>
      </c>
    </row>
    <row r="70" spans="1:6" ht="87" customHeight="1">
      <c r="A70" s="1">
        <v>52</v>
      </c>
      <c r="B70" s="8" t="s">
        <v>270</v>
      </c>
      <c r="C70" s="8" t="s">
        <v>268</v>
      </c>
      <c r="D70" s="5" t="s">
        <v>271</v>
      </c>
      <c r="E70" s="6">
        <v>90</v>
      </c>
      <c r="F70" s="5" t="s">
        <v>257</v>
      </c>
    </row>
    <row r="71" spans="1:6" ht="34.5" customHeight="1">
      <c r="A71" s="18" t="s">
        <v>272</v>
      </c>
      <c r="B71" s="4" t="s">
        <v>86</v>
      </c>
      <c r="C71" s="7"/>
      <c r="D71" s="7"/>
      <c r="E71" s="12">
        <v>392</v>
      </c>
      <c r="F71" s="5"/>
    </row>
    <row r="72" spans="1:6" ht="35.25" customHeight="1">
      <c r="A72" s="11">
        <v>53</v>
      </c>
      <c r="B72" s="7" t="s">
        <v>86</v>
      </c>
      <c r="C72" s="7" t="s">
        <v>32</v>
      </c>
      <c r="D72" s="7" t="s">
        <v>87</v>
      </c>
      <c r="E72" s="12">
        <v>200</v>
      </c>
      <c r="F72" s="5" t="s">
        <v>257</v>
      </c>
    </row>
    <row r="73" spans="1:6" ht="49.5" customHeight="1">
      <c r="A73" s="1">
        <v>54</v>
      </c>
      <c r="B73" s="8" t="s">
        <v>273</v>
      </c>
      <c r="C73" s="8" t="s">
        <v>262</v>
      </c>
      <c r="D73" s="5" t="s">
        <v>274</v>
      </c>
      <c r="E73" s="6">
        <v>38</v>
      </c>
      <c r="F73" s="5" t="s">
        <v>257</v>
      </c>
    </row>
    <row r="74" spans="1:6" ht="51" customHeight="1">
      <c r="A74" s="1">
        <v>55</v>
      </c>
      <c r="B74" s="8" t="s">
        <v>275</v>
      </c>
      <c r="C74" s="8" t="s">
        <v>262</v>
      </c>
      <c r="D74" s="5" t="s">
        <v>276</v>
      </c>
      <c r="E74" s="6">
        <v>25</v>
      </c>
      <c r="F74" s="5" t="s">
        <v>257</v>
      </c>
    </row>
    <row r="75" spans="1:6" ht="70.5" customHeight="1">
      <c r="A75" s="1">
        <v>56</v>
      </c>
      <c r="B75" s="8" t="s">
        <v>277</v>
      </c>
      <c r="C75" s="8" t="s">
        <v>262</v>
      </c>
      <c r="D75" s="5" t="s">
        <v>278</v>
      </c>
      <c r="E75" s="6">
        <v>42</v>
      </c>
      <c r="F75" s="5" t="s">
        <v>257</v>
      </c>
    </row>
    <row r="76" spans="1:6" ht="59.25" customHeight="1">
      <c r="A76" s="1">
        <v>57</v>
      </c>
      <c r="B76" s="8" t="s">
        <v>279</v>
      </c>
      <c r="C76" s="8" t="s">
        <v>262</v>
      </c>
      <c r="D76" s="5" t="s">
        <v>280</v>
      </c>
      <c r="E76" s="6">
        <v>48.5</v>
      </c>
      <c r="F76" s="5" t="s">
        <v>257</v>
      </c>
    </row>
    <row r="77" spans="1:6" ht="57" customHeight="1">
      <c r="A77" s="1">
        <v>58</v>
      </c>
      <c r="B77" s="8" t="s">
        <v>281</v>
      </c>
      <c r="C77" s="8" t="s">
        <v>258</v>
      </c>
      <c r="D77" s="5" t="s">
        <v>282</v>
      </c>
      <c r="E77" s="6">
        <v>38.5</v>
      </c>
      <c r="F77" s="5" t="s">
        <v>257</v>
      </c>
    </row>
    <row r="78" spans="1:6" ht="31.5" customHeight="1">
      <c r="A78" s="2" t="s">
        <v>283</v>
      </c>
      <c r="B78" s="2" t="s">
        <v>284</v>
      </c>
      <c r="C78" s="8"/>
      <c r="D78" s="5"/>
      <c r="E78" s="6">
        <v>1868.1</v>
      </c>
      <c r="F78" s="5"/>
    </row>
    <row r="79" spans="1:6" ht="37.5" customHeight="1">
      <c r="A79" s="2" t="s">
        <v>285</v>
      </c>
      <c r="B79" s="22" t="s">
        <v>286</v>
      </c>
      <c r="C79" s="8"/>
      <c r="D79" s="5"/>
      <c r="E79" s="6">
        <v>1159.5</v>
      </c>
      <c r="F79" s="5"/>
    </row>
    <row r="80" spans="1:6" ht="43.5" customHeight="1">
      <c r="A80" s="11">
        <v>59</v>
      </c>
      <c r="B80" s="7" t="s">
        <v>88</v>
      </c>
      <c r="C80" s="7" t="s">
        <v>89</v>
      </c>
      <c r="D80" s="7" t="s">
        <v>90</v>
      </c>
      <c r="E80" s="12">
        <v>7.8</v>
      </c>
      <c r="F80" s="5" t="s">
        <v>257</v>
      </c>
    </row>
    <row r="81" spans="1:6" ht="43.5" customHeight="1">
      <c r="A81" s="11">
        <v>60</v>
      </c>
      <c r="B81" s="7" t="s">
        <v>91</v>
      </c>
      <c r="C81" s="7" t="s">
        <v>92</v>
      </c>
      <c r="D81" s="7" t="s">
        <v>93</v>
      </c>
      <c r="E81" s="12">
        <f>222782/10000</f>
        <v>22.2782</v>
      </c>
      <c r="F81" s="5" t="s">
        <v>257</v>
      </c>
    </row>
    <row r="82" spans="1:6" ht="37.5" customHeight="1">
      <c r="A82" s="11">
        <v>61</v>
      </c>
      <c r="B82" s="7" t="s">
        <v>94</v>
      </c>
      <c r="C82" s="7" t="s">
        <v>95</v>
      </c>
      <c r="D82" s="7" t="s">
        <v>96</v>
      </c>
      <c r="E82" s="12">
        <f>363193/10000</f>
        <v>36.3193</v>
      </c>
      <c r="F82" s="5" t="s">
        <v>4</v>
      </c>
    </row>
    <row r="83" spans="1:6" ht="56.25" customHeight="1">
      <c r="A83" s="11">
        <v>62</v>
      </c>
      <c r="B83" s="7" t="s">
        <v>98</v>
      </c>
      <c r="C83" s="7" t="s">
        <v>99</v>
      </c>
      <c r="D83" s="7" t="s">
        <v>100</v>
      </c>
      <c r="E83" s="12">
        <v>12.6</v>
      </c>
      <c r="F83" s="5" t="s">
        <v>4</v>
      </c>
    </row>
    <row r="84" spans="1:6" ht="37.5" customHeight="1">
      <c r="A84" s="11">
        <v>63</v>
      </c>
      <c r="B84" s="7" t="s">
        <v>101</v>
      </c>
      <c r="C84" s="14"/>
      <c r="D84" s="14"/>
      <c r="E84" s="12">
        <v>11.8</v>
      </c>
      <c r="F84" s="5" t="s">
        <v>4</v>
      </c>
    </row>
    <row r="85" spans="1:6" ht="57.75" customHeight="1">
      <c r="A85" s="11"/>
      <c r="B85" s="7" t="s">
        <v>102</v>
      </c>
      <c r="C85" s="7" t="s">
        <v>103</v>
      </c>
      <c r="D85" s="7" t="s">
        <v>104</v>
      </c>
      <c r="E85" s="12">
        <v>5.1</v>
      </c>
      <c r="F85" s="5" t="s">
        <v>4</v>
      </c>
    </row>
    <row r="86" spans="1:6" ht="37.5" customHeight="1">
      <c r="A86" s="11"/>
      <c r="B86" s="7" t="s">
        <v>105</v>
      </c>
      <c r="C86" s="7" t="s">
        <v>106</v>
      </c>
      <c r="D86" s="7" t="s">
        <v>107</v>
      </c>
      <c r="E86" s="12">
        <f>7761/10000</f>
        <v>0.7761</v>
      </c>
      <c r="F86" s="5" t="s">
        <v>257</v>
      </c>
    </row>
    <row r="87" spans="1:6" ht="37.5" customHeight="1">
      <c r="A87" s="11"/>
      <c r="B87" s="7" t="s">
        <v>108</v>
      </c>
      <c r="C87" s="7" t="s">
        <v>92</v>
      </c>
      <c r="D87" s="7" t="s">
        <v>109</v>
      </c>
      <c r="E87" s="12">
        <f>59219/10000</f>
        <v>5.9219</v>
      </c>
      <c r="F87" s="5" t="s">
        <v>257</v>
      </c>
    </row>
    <row r="88" spans="1:6" ht="51" customHeight="1">
      <c r="A88" s="11">
        <v>64</v>
      </c>
      <c r="B88" s="7" t="s">
        <v>110</v>
      </c>
      <c r="C88" s="7" t="s">
        <v>84</v>
      </c>
      <c r="D88" s="7" t="s">
        <v>111</v>
      </c>
      <c r="E88" s="12">
        <f>109258/10000</f>
        <v>10.9258</v>
      </c>
      <c r="F88" s="5" t="s">
        <v>287</v>
      </c>
    </row>
    <row r="89" spans="1:6" ht="50.25" customHeight="1">
      <c r="A89" s="1">
        <v>65</v>
      </c>
      <c r="B89" s="7" t="s">
        <v>288</v>
      </c>
      <c r="C89" s="8" t="s">
        <v>289</v>
      </c>
      <c r="D89" s="5" t="s">
        <v>290</v>
      </c>
      <c r="E89" s="6">
        <v>53</v>
      </c>
      <c r="F89" s="5" t="s">
        <v>287</v>
      </c>
    </row>
    <row r="90" spans="1:6" ht="48" customHeight="1">
      <c r="A90" s="1">
        <v>66</v>
      </c>
      <c r="B90" s="5" t="s">
        <v>291</v>
      </c>
      <c r="C90" s="5" t="s">
        <v>292</v>
      </c>
      <c r="D90" s="5" t="s">
        <v>293</v>
      </c>
      <c r="E90" s="6">
        <v>66.4</v>
      </c>
      <c r="F90" s="5" t="s">
        <v>294</v>
      </c>
    </row>
    <row r="91" spans="1:6" ht="63.75" customHeight="1">
      <c r="A91" s="1">
        <v>67</v>
      </c>
      <c r="B91" s="5" t="s">
        <v>295</v>
      </c>
      <c r="C91" s="5" t="s">
        <v>292</v>
      </c>
      <c r="D91" s="5" t="s">
        <v>296</v>
      </c>
      <c r="E91" s="6">
        <v>173.7</v>
      </c>
      <c r="F91" s="5" t="s">
        <v>294</v>
      </c>
    </row>
    <row r="92" spans="1:6" ht="69.75" customHeight="1">
      <c r="A92" s="1">
        <v>68</v>
      </c>
      <c r="B92" s="20" t="s">
        <v>297</v>
      </c>
      <c r="C92" s="5" t="s">
        <v>292</v>
      </c>
      <c r="D92" s="5" t="s">
        <v>298</v>
      </c>
      <c r="E92" s="6">
        <v>14.2</v>
      </c>
      <c r="F92" s="5" t="s">
        <v>294</v>
      </c>
    </row>
    <row r="93" spans="1:6" ht="64.5" customHeight="1">
      <c r="A93" s="1">
        <v>69</v>
      </c>
      <c r="B93" s="8" t="s">
        <v>299</v>
      </c>
      <c r="C93" s="8" t="s">
        <v>300</v>
      </c>
      <c r="D93" s="5" t="s">
        <v>301</v>
      </c>
      <c r="E93" s="6">
        <v>46.7</v>
      </c>
      <c r="F93" s="5" t="s">
        <v>302</v>
      </c>
    </row>
    <row r="94" spans="1:6" ht="68.25" customHeight="1">
      <c r="A94" s="1">
        <v>70</v>
      </c>
      <c r="B94" s="8" t="s">
        <v>303</v>
      </c>
      <c r="C94" s="8" t="s">
        <v>300</v>
      </c>
      <c r="D94" s="5" t="s">
        <v>304</v>
      </c>
      <c r="E94" s="6">
        <v>62.7</v>
      </c>
      <c r="F94" s="5" t="s">
        <v>305</v>
      </c>
    </row>
    <row r="95" spans="1:6" ht="93.75" customHeight="1">
      <c r="A95" s="11">
        <v>71</v>
      </c>
      <c r="B95" s="7" t="s">
        <v>112</v>
      </c>
      <c r="C95" s="7" t="s">
        <v>113</v>
      </c>
      <c r="D95" s="7" t="s">
        <v>306</v>
      </c>
      <c r="E95" s="12">
        <v>205</v>
      </c>
      <c r="F95" s="5" t="s">
        <v>287</v>
      </c>
    </row>
    <row r="96" spans="1:6" ht="62.25" customHeight="1">
      <c r="A96" s="1">
        <v>72</v>
      </c>
      <c r="B96" s="24" t="s">
        <v>114</v>
      </c>
      <c r="C96" s="25" t="s">
        <v>115</v>
      </c>
      <c r="D96" s="25" t="s">
        <v>116</v>
      </c>
      <c r="E96" s="6">
        <v>64</v>
      </c>
      <c r="F96" s="5"/>
    </row>
    <row r="97" spans="1:6" ht="69" customHeight="1">
      <c r="A97" s="1">
        <v>73</v>
      </c>
      <c r="B97" s="25" t="s">
        <v>117</v>
      </c>
      <c r="C97" s="25" t="s">
        <v>118</v>
      </c>
      <c r="D97" s="25" t="s">
        <v>119</v>
      </c>
      <c r="E97" s="26">
        <v>29.54</v>
      </c>
      <c r="F97" s="5" t="s">
        <v>287</v>
      </c>
    </row>
    <row r="98" spans="1:6" ht="42" customHeight="1">
      <c r="A98" s="1">
        <v>74</v>
      </c>
      <c r="B98" s="8" t="s">
        <v>307</v>
      </c>
      <c r="C98" s="8" t="s">
        <v>308</v>
      </c>
      <c r="D98" s="5" t="s">
        <v>309</v>
      </c>
      <c r="E98" s="6">
        <v>150</v>
      </c>
      <c r="F98" s="5" t="s">
        <v>287</v>
      </c>
    </row>
    <row r="99" spans="1:6" ht="45.75" customHeight="1">
      <c r="A99" s="11">
        <v>75</v>
      </c>
      <c r="B99" s="7" t="s">
        <v>310</v>
      </c>
      <c r="C99" s="7" t="s">
        <v>120</v>
      </c>
      <c r="D99" s="7" t="s">
        <v>121</v>
      </c>
      <c r="E99" s="12">
        <f>377028/10000</f>
        <v>37.7028</v>
      </c>
      <c r="F99" s="5" t="s">
        <v>287</v>
      </c>
    </row>
    <row r="100" spans="1:6" ht="54.75" customHeight="1">
      <c r="A100" s="11">
        <v>76</v>
      </c>
      <c r="B100" s="7" t="s">
        <v>311</v>
      </c>
      <c r="C100" s="7" t="s">
        <v>122</v>
      </c>
      <c r="D100" s="7" t="s">
        <v>123</v>
      </c>
      <c r="E100" s="12">
        <f>52199/10000</f>
        <v>5.2199</v>
      </c>
      <c r="F100" s="5" t="s">
        <v>287</v>
      </c>
    </row>
    <row r="101" spans="1:6" ht="68.25" customHeight="1">
      <c r="A101" s="11">
        <v>77</v>
      </c>
      <c r="B101" s="7" t="s">
        <v>312</v>
      </c>
      <c r="C101" s="7" t="s">
        <v>124</v>
      </c>
      <c r="D101" s="7" t="s">
        <v>125</v>
      </c>
      <c r="E101" s="12">
        <f>110633/10000</f>
        <v>11.0633</v>
      </c>
      <c r="F101" s="5" t="s">
        <v>287</v>
      </c>
    </row>
    <row r="102" spans="1:6" ht="60" customHeight="1">
      <c r="A102" s="11">
        <v>78</v>
      </c>
      <c r="B102" s="7" t="s">
        <v>126</v>
      </c>
      <c r="C102" s="7" t="s">
        <v>127</v>
      </c>
      <c r="D102" s="7" t="s">
        <v>128</v>
      </c>
      <c r="E102" s="12">
        <f>322574/10000</f>
        <v>32.2574</v>
      </c>
      <c r="F102" s="5" t="s">
        <v>287</v>
      </c>
    </row>
    <row r="103" spans="1:6" ht="57.75" customHeight="1">
      <c r="A103" s="11">
        <v>79</v>
      </c>
      <c r="B103" s="7" t="s">
        <v>129</v>
      </c>
      <c r="C103" s="7" t="s">
        <v>120</v>
      </c>
      <c r="D103" s="7" t="s">
        <v>130</v>
      </c>
      <c r="E103" s="12">
        <f>1062488/10000</f>
        <v>106.2488</v>
      </c>
      <c r="F103" s="5" t="s">
        <v>287</v>
      </c>
    </row>
    <row r="104" spans="1:6" ht="30.75" customHeight="1">
      <c r="A104" s="18" t="s">
        <v>313</v>
      </c>
      <c r="B104" s="4" t="s">
        <v>131</v>
      </c>
      <c r="C104" s="8"/>
      <c r="D104" s="5"/>
      <c r="E104" s="6">
        <v>307.7</v>
      </c>
      <c r="F104" s="5"/>
    </row>
    <row r="105" spans="1:6" ht="33.75" customHeight="1">
      <c r="A105" s="11">
        <v>80</v>
      </c>
      <c r="B105" s="7" t="s">
        <v>132</v>
      </c>
      <c r="C105" s="7" t="s">
        <v>32</v>
      </c>
      <c r="D105" s="7" t="s">
        <v>133</v>
      </c>
      <c r="E105" s="12">
        <v>139</v>
      </c>
      <c r="F105" s="5" t="s">
        <v>287</v>
      </c>
    </row>
    <row r="106" spans="1:6" ht="40.5" customHeight="1">
      <c r="A106" s="11">
        <v>81</v>
      </c>
      <c r="B106" s="7" t="s">
        <v>134</v>
      </c>
      <c r="C106" s="7" t="s">
        <v>95</v>
      </c>
      <c r="D106" s="7" t="s">
        <v>135</v>
      </c>
      <c r="E106" s="12">
        <v>61.995</v>
      </c>
      <c r="F106" s="5" t="s">
        <v>287</v>
      </c>
    </row>
    <row r="107" spans="1:6" ht="40.5" customHeight="1">
      <c r="A107" s="1">
        <v>82</v>
      </c>
      <c r="B107" s="8" t="s">
        <v>314</v>
      </c>
      <c r="C107" s="8" t="s">
        <v>315</v>
      </c>
      <c r="D107" s="5" t="s">
        <v>316</v>
      </c>
      <c r="E107" s="6">
        <v>22</v>
      </c>
      <c r="F107" s="5" t="s">
        <v>287</v>
      </c>
    </row>
    <row r="108" spans="1:6" ht="69" customHeight="1">
      <c r="A108" s="1">
        <v>83</v>
      </c>
      <c r="B108" s="25" t="s">
        <v>136</v>
      </c>
      <c r="C108" s="25" t="s">
        <v>137</v>
      </c>
      <c r="D108" s="25" t="s">
        <v>138</v>
      </c>
      <c r="E108" s="6">
        <v>12</v>
      </c>
      <c r="F108" s="5" t="s">
        <v>287</v>
      </c>
    </row>
    <row r="109" spans="1:6" ht="52.5" customHeight="1">
      <c r="A109" s="1">
        <v>84</v>
      </c>
      <c r="B109" s="25" t="s">
        <v>139</v>
      </c>
      <c r="C109" s="27" t="s">
        <v>140</v>
      </c>
      <c r="D109" s="25" t="s">
        <v>141</v>
      </c>
      <c r="E109" s="6">
        <v>17.7</v>
      </c>
      <c r="F109" s="5" t="s">
        <v>287</v>
      </c>
    </row>
    <row r="110" spans="1:6" ht="42.75" customHeight="1">
      <c r="A110" s="1">
        <v>85</v>
      </c>
      <c r="B110" s="28" t="s">
        <v>142</v>
      </c>
      <c r="C110" s="29" t="s">
        <v>143</v>
      </c>
      <c r="D110" s="29" t="s">
        <v>317</v>
      </c>
      <c r="E110" s="6">
        <v>25</v>
      </c>
      <c r="F110" s="5" t="s">
        <v>287</v>
      </c>
    </row>
    <row r="111" spans="1:6" ht="38.25" customHeight="1">
      <c r="A111" s="1">
        <v>86</v>
      </c>
      <c r="B111" s="25" t="s">
        <v>144</v>
      </c>
      <c r="C111" s="25" t="s">
        <v>145</v>
      </c>
      <c r="D111" s="25" t="s">
        <v>146</v>
      </c>
      <c r="E111" s="6">
        <v>30</v>
      </c>
      <c r="F111" s="5" t="s">
        <v>287</v>
      </c>
    </row>
    <row r="112" spans="1:6" ht="33.75" customHeight="1">
      <c r="A112" s="18" t="s">
        <v>318</v>
      </c>
      <c r="B112" s="4" t="s">
        <v>147</v>
      </c>
      <c r="C112" s="8"/>
      <c r="D112" s="5"/>
      <c r="E112" s="6">
        <v>401</v>
      </c>
      <c r="F112" s="5"/>
    </row>
    <row r="113" spans="1:6" ht="48" customHeight="1">
      <c r="A113" s="11">
        <v>87</v>
      </c>
      <c r="B113" s="7" t="s">
        <v>147</v>
      </c>
      <c r="C113" s="7" t="s">
        <v>148</v>
      </c>
      <c r="D113" s="7" t="s">
        <v>149</v>
      </c>
      <c r="E113" s="12">
        <v>401</v>
      </c>
      <c r="F113" s="5" t="s">
        <v>287</v>
      </c>
    </row>
    <row r="114" spans="1:6" ht="48" customHeight="1">
      <c r="A114" s="30" t="s">
        <v>319</v>
      </c>
      <c r="B114" s="31" t="s">
        <v>320</v>
      </c>
      <c r="C114" s="7"/>
      <c r="D114" s="7"/>
      <c r="E114" s="12">
        <v>41</v>
      </c>
      <c r="F114" s="5"/>
    </row>
    <row r="115" spans="1:6" ht="64.5" customHeight="1">
      <c r="A115" s="15">
        <v>88</v>
      </c>
      <c r="B115" s="16" t="s">
        <v>150</v>
      </c>
      <c r="C115" s="16" t="s">
        <v>32</v>
      </c>
      <c r="D115" s="16" t="s">
        <v>151</v>
      </c>
      <c r="E115" s="23">
        <v>3</v>
      </c>
      <c r="F115" s="5" t="s">
        <v>287</v>
      </c>
    </row>
    <row r="116" spans="1:6" ht="99" customHeight="1">
      <c r="A116" s="15">
        <v>89</v>
      </c>
      <c r="B116" s="16" t="s">
        <v>152</v>
      </c>
      <c r="C116" s="16" t="s">
        <v>32</v>
      </c>
      <c r="D116" s="16" t="s">
        <v>153</v>
      </c>
      <c r="E116" s="23">
        <v>18.8</v>
      </c>
      <c r="F116" s="5" t="s">
        <v>287</v>
      </c>
    </row>
    <row r="117" spans="1:6" ht="60" customHeight="1">
      <c r="A117" s="15">
        <v>90</v>
      </c>
      <c r="B117" s="16" t="s">
        <v>154</v>
      </c>
      <c r="C117" s="16" t="s">
        <v>32</v>
      </c>
      <c r="D117" s="16" t="s">
        <v>155</v>
      </c>
      <c r="E117" s="32">
        <f>0.084+1.89</f>
        <v>1.974</v>
      </c>
      <c r="F117" s="5" t="s">
        <v>287</v>
      </c>
    </row>
    <row r="118" spans="1:6" ht="76.5" customHeight="1">
      <c r="A118" s="15">
        <v>91</v>
      </c>
      <c r="B118" s="16" t="s">
        <v>156</v>
      </c>
      <c r="C118" s="16" t="s">
        <v>32</v>
      </c>
      <c r="D118" s="16" t="s">
        <v>157</v>
      </c>
      <c r="E118" s="23">
        <v>17.2</v>
      </c>
      <c r="F118" s="5"/>
    </row>
    <row r="119" spans="1:6" ht="42.75" customHeight="1">
      <c r="A119" s="30" t="s">
        <v>321</v>
      </c>
      <c r="B119" s="4" t="s">
        <v>158</v>
      </c>
      <c r="C119" s="33"/>
      <c r="D119" s="33"/>
      <c r="E119" s="34">
        <v>104.2</v>
      </c>
      <c r="F119" s="35"/>
    </row>
    <row r="120" spans="1:6" ht="33" customHeight="1">
      <c r="A120" s="18" t="s">
        <v>159</v>
      </c>
      <c r="B120" s="4" t="s">
        <v>160</v>
      </c>
      <c r="C120" s="33"/>
      <c r="D120" s="33"/>
      <c r="E120" s="34">
        <v>27.5</v>
      </c>
      <c r="F120" s="35"/>
    </row>
    <row r="121" spans="1:6" ht="33" customHeight="1">
      <c r="A121" s="15">
        <v>92</v>
      </c>
      <c r="B121" s="16" t="s">
        <v>161</v>
      </c>
      <c r="C121" s="16" t="s">
        <v>32</v>
      </c>
      <c r="D121" s="16" t="s">
        <v>162</v>
      </c>
      <c r="E121" s="17">
        <v>2.2</v>
      </c>
      <c r="F121" s="5" t="s">
        <v>287</v>
      </c>
    </row>
    <row r="122" spans="1:6" ht="33" customHeight="1">
      <c r="A122" s="15">
        <v>93</v>
      </c>
      <c r="B122" s="16" t="s">
        <v>163</v>
      </c>
      <c r="C122" s="16" t="s">
        <v>32</v>
      </c>
      <c r="D122" s="16" t="s">
        <v>164</v>
      </c>
      <c r="E122" s="17">
        <v>5.55</v>
      </c>
      <c r="F122" s="5" t="s">
        <v>287</v>
      </c>
    </row>
    <row r="123" spans="1:6" ht="69" customHeight="1">
      <c r="A123" s="1">
        <v>94</v>
      </c>
      <c r="B123" s="8" t="s">
        <v>322</v>
      </c>
      <c r="C123" s="8" t="s">
        <v>289</v>
      </c>
      <c r="D123" s="5" t="s">
        <v>323</v>
      </c>
      <c r="E123" s="6">
        <v>19.7</v>
      </c>
      <c r="F123" s="5" t="s">
        <v>287</v>
      </c>
    </row>
    <row r="124" spans="1:6" ht="31.5" customHeight="1">
      <c r="A124" s="18" t="s">
        <v>165</v>
      </c>
      <c r="B124" s="4" t="s">
        <v>166</v>
      </c>
      <c r="C124" s="8"/>
      <c r="D124" s="5"/>
      <c r="E124" s="6">
        <v>45.1</v>
      </c>
      <c r="F124" s="5"/>
    </row>
    <row r="125" spans="1:6" ht="52.5" customHeight="1">
      <c r="A125" s="15">
        <v>95</v>
      </c>
      <c r="B125" s="16" t="s">
        <v>167</v>
      </c>
      <c r="C125" s="16" t="s">
        <v>168</v>
      </c>
      <c r="D125" s="16" t="s">
        <v>169</v>
      </c>
      <c r="E125" s="17">
        <v>5.93</v>
      </c>
      <c r="F125" s="5" t="s">
        <v>287</v>
      </c>
    </row>
    <row r="126" spans="1:6" ht="33.75" customHeight="1">
      <c r="A126" s="15">
        <v>96</v>
      </c>
      <c r="B126" s="16" t="s">
        <v>170</v>
      </c>
      <c r="C126" s="16" t="s">
        <v>32</v>
      </c>
      <c r="D126" s="16" t="s">
        <v>171</v>
      </c>
      <c r="E126" s="17">
        <v>34.16641</v>
      </c>
      <c r="F126" s="5" t="s">
        <v>287</v>
      </c>
    </row>
    <row r="127" spans="1:6" ht="84.75" customHeight="1">
      <c r="A127" s="15">
        <v>97</v>
      </c>
      <c r="B127" s="16" t="s">
        <v>172</v>
      </c>
      <c r="C127" s="36"/>
      <c r="D127" s="16" t="s">
        <v>173</v>
      </c>
      <c r="E127" s="17">
        <v>5</v>
      </c>
      <c r="F127" s="5" t="s">
        <v>287</v>
      </c>
    </row>
    <row r="128" spans="1:6" ht="27" customHeight="1">
      <c r="A128" s="18" t="s">
        <v>174</v>
      </c>
      <c r="B128" s="4" t="s">
        <v>175</v>
      </c>
      <c r="C128" s="16"/>
      <c r="D128" s="16"/>
      <c r="E128" s="17">
        <v>11.6</v>
      </c>
      <c r="F128" s="5"/>
    </row>
    <row r="129" spans="1:6" ht="33" customHeight="1">
      <c r="A129" s="15">
        <v>98</v>
      </c>
      <c r="B129" s="16" t="s">
        <v>176</v>
      </c>
      <c r="C129" s="16" t="s">
        <v>177</v>
      </c>
      <c r="D129" s="16" t="s">
        <v>178</v>
      </c>
      <c r="E129" s="17">
        <v>11.6</v>
      </c>
      <c r="F129" s="5" t="s">
        <v>287</v>
      </c>
    </row>
    <row r="130" spans="1:6" ht="39" customHeight="1">
      <c r="A130" s="18" t="s">
        <v>324</v>
      </c>
      <c r="B130" s="4" t="s">
        <v>179</v>
      </c>
      <c r="C130" s="16"/>
      <c r="D130" s="16"/>
      <c r="E130" s="17">
        <v>10</v>
      </c>
      <c r="F130" s="5"/>
    </row>
    <row r="131" spans="1:6" ht="33" customHeight="1">
      <c r="A131" s="15">
        <v>99</v>
      </c>
      <c r="B131" s="16" t="s">
        <v>179</v>
      </c>
      <c r="C131" s="16" t="s">
        <v>59</v>
      </c>
      <c r="D131" s="16" t="s">
        <v>180</v>
      </c>
      <c r="E131" s="17">
        <v>10</v>
      </c>
      <c r="F131" s="5" t="s">
        <v>287</v>
      </c>
    </row>
    <row r="132" spans="1:6" ht="33.75" customHeight="1">
      <c r="A132" s="18" t="s">
        <v>325</v>
      </c>
      <c r="B132" s="4" t="s">
        <v>181</v>
      </c>
      <c r="C132" s="37"/>
      <c r="D132" s="37"/>
      <c r="E132" s="38">
        <v>10</v>
      </c>
      <c r="F132" s="33"/>
    </row>
    <row r="133" spans="1:6" ht="42" customHeight="1">
      <c r="A133" s="15">
        <v>100</v>
      </c>
      <c r="B133" s="16" t="s">
        <v>181</v>
      </c>
      <c r="C133" s="16" t="s">
        <v>32</v>
      </c>
      <c r="D133" s="16" t="s">
        <v>182</v>
      </c>
      <c r="E133" s="17">
        <v>10</v>
      </c>
      <c r="F133" s="5" t="s">
        <v>287</v>
      </c>
    </row>
  </sheetData>
  <sheetProtection/>
  <mergeCells count="2">
    <mergeCell ref="A1:F1"/>
    <mergeCell ref="A2:F2"/>
  </mergeCells>
  <printOptions/>
  <pageMargins left="0.7" right="0.7" top="0.75" bottom="0.75" header="0.3" footer="0.3"/>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2015-04-15T00:59:14Z</dcterms:modified>
  <cp:category/>
  <cp:version/>
  <cp:contentType/>
  <cp:contentStatus/>
</cp:coreProperties>
</file>